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8238515F-70A4-466F-9B55-FEB79F5FBA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3" i="1" l="1"/>
  <c r="G433" i="1"/>
  <c r="H433" i="1"/>
  <c r="I433" i="1"/>
  <c r="J433" i="1"/>
  <c r="L433" i="1"/>
  <c r="F437" i="1"/>
  <c r="G437" i="1"/>
  <c r="H437" i="1"/>
  <c r="I437" i="1"/>
  <c r="J437" i="1"/>
  <c r="F447" i="1"/>
  <c r="G447" i="1"/>
  <c r="H447" i="1"/>
  <c r="I447" i="1"/>
  <c r="J447" i="1"/>
  <c r="F452" i="1"/>
  <c r="G452" i="1"/>
  <c r="H452" i="1"/>
  <c r="I452" i="1"/>
  <c r="J452" i="1"/>
  <c r="F459" i="1"/>
  <c r="F467" i="1" s="1"/>
  <c r="G459" i="1"/>
  <c r="H459" i="1"/>
  <c r="I459" i="1"/>
  <c r="J459" i="1"/>
  <c r="F466" i="1"/>
  <c r="G466" i="1"/>
  <c r="H466" i="1"/>
  <c r="I466" i="1"/>
  <c r="J466" i="1"/>
  <c r="F475" i="1"/>
  <c r="G475" i="1"/>
  <c r="H475" i="1"/>
  <c r="I475" i="1"/>
  <c r="J475" i="1"/>
  <c r="L475" i="1"/>
  <c r="F479" i="1"/>
  <c r="G479" i="1"/>
  <c r="H479" i="1"/>
  <c r="I479" i="1"/>
  <c r="J479" i="1"/>
  <c r="F489" i="1"/>
  <c r="G489" i="1"/>
  <c r="H489" i="1"/>
  <c r="I489" i="1"/>
  <c r="J489" i="1"/>
  <c r="F494" i="1"/>
  <c r="G494" i="1"/>
  <c r="H494" i="1"/>
  <c r="I494" i="1"/>
  <c r="J494" i="1"/>
  <c r="F501" i="1"/>
  <c r="G501" i="1"/>
  <c r="H501" i="1"/>
  <c r="I501" i="1"/>
  <c r="J501" i="1"/>
  <c r="F508" i="1"/>
  <c r="G508" i="1"/>
  <c r="H508" i="1"/>
  <c r="I508" i="1"/>
  <c r="J508" i="1"/>
  <c r="A509" i="1"/>
  <c r="B509" i="1"/>
  <c r="F517" i="1"/>
  <c r="G517" i="1"/>
  <c r="H517" i="1"/>
  <c r="I517" i="1"/>
  <c r="J517" i="1"/>
  <c r="L517" i="1"/>
  <c r="F521" i="1"/>
  <c r="G521" i="1"/>
  <c r="H521" i="1"/>
  <c r="I521" i="1"/>
  <c r="J521" i="1"/>
  <c r="F531" i="1"/>
  <c r="G531" i="1"/>
  <c r="H531" i="1"/>
  <c r="I531" i="1"/>
  <c r="J531" i="1"/>
  <c r="F536" i="1"/>
  <c r="G536" i="1"/>
  <c r="H536" i="1"/>
  <c r="I536" i="1"/>
  <c r="J536" i="1"/>
  <c r="F543" i="1"/>
  <c r="G543" i="1"/>
  <c r="H543" i="1"/>
  <c r="I543" i="1"/>
  <c r="J543" i="1"/>
  <c r="F550" i="1"/>
  <c r="G550" i="1"/>
  <c r="H550" i="1"/>
  <c r="I550" i="1"/>
  <c r="J550" i="1"/>
  <c r="A551" i="1"/>
  <c r="B551" i="1"/>
  <c r="F559" i="1"/>
  <c r="G559" i="1"/>
  <c r="H559" i="1"/>
  <c r="I559" i="1"/>
  <c r="J559" i="1"/>
  <c r="L559" i="1"/>
  <c r="F563" i="1"/>
  <c r="G563" i="1"/>
  <c r="H563" i="1"/>
  <c r="I563" i="1"/>
  <c r="J563" i="1"/>
  <c r="F573" i="1"/>
  <c r="G573" i="1"/>
  <c r="H573" i="1"/>
  <c r="I573" i="1"/>
  <c r="J573" i="1"/>
  <c r="F578" i="1"/>
  <c r="G578" i="1"/>
  <c r="H578" i="1"/>
  <c r="I578" i="1"/>
  <c r="J578" i="1"/>
  <c r="F585" i="1"/>
  <c r="G585" i="1"/>
  <c r="H585" i="1"/>
  <c r="I585" i="1"/>
  <c r="J585" i="1"/>
  <c r="F590" i="1"/>
  <c r="G590" i="1"/>
  <c r="H590" i="1"/>
  <c r="I590" i="1"/>
  <c r="J590" i="1"/>
  <c r="J551" i="1" l="1"/>
  <c r="F551" i="1"/>
  <c r="G467" i="1"/>
  <c r="J467" i="1"/>
  <c r="J591" i="1"/>
  <c r="F591" i="1"/>
  <c r="J509" i="1"/>
  <c r="F509" i="1"/>
  <c r="I467" i="1"/>
  <c r="I591" i="1"/>
  <c r="G509" i="1"/>
  <c r="H467" i="1"/>
  <c r="G551" i="1"/>
  <c r="H591" i="1"/>
  <c r="I551" i="1"/>
  <c r="H509" i="1"/>
  <c r="G591" i="1"/>
  <c r="H551" i="1"/>
  <c r="I509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341" i="1" l="1"/>
  <c r="I383" i="1"/>
  <c r="F425" i="1"/>
  <c r="J425" i="1"/>
  <c r="G299" i="1"/>
  <c r="J257" i="1"/>
  <c r="F257" i="1"/>
  <c r="I215" i="1"/>
  <c r="H173" i="1"/>
  <c r="G131" i="1"/>
  <c r="F89" i="1"/>
  <c r="J89" i="1"/>
  <c r="H47" i="1"/>
  <c r="I89" i="1"/>
  <c r="F131" i="1"/>
  <c r="J131" i="1"/>
  <c r="G173" i="1"/>
  <c r="H215" i="1"/>
  <c r="I257" i="1"/>
  <c r="F299" i="1"/>
  <c r="J299" i="1"/>
  <c r="G341" i="1"/>
  <c r="H383" i="1"/>
  <c r="I425" i="1"/>
  <c r="F47" i="1"/>
  <c r="G89" i="1"/>
  <c r="H131" i="1"/>
  <c r="I173" i="1"/>
  <c r="F215" i="1"/>
  <c r="J215" i="1"/>
  <c r="G257" i="1"/>
  <c r="H299" i="1"/>
  <c r="I341" i="1"/>
  <c r="F383" i="1"/>
  <c r="J383" i="1"/>
  <c r="G425" i="1"/>
  <c r="I47" i="1"/>
  <c r="J47" i="1"/>
  <c r="G47" i="1"/>
  <c r="H89" i="1"/>
  <c r="I131" i="1"/>
  <c r="F173" i="1"/>
  <c r="J173" i="1"/>
  <c r="G215" i="1"/>
  <c r="H257" i="1"/>
  <c r="I299" i="1"/>
  <c r="F341" i="1"/>
  <c r="J341" i="1"/>
  <c r="G383" i="1"/>
  <c r="H425" i="1"/>
  <c r="F592" i="1" l="1"/>
  <c r="I592" i="1"/>
  <c r="J592" i="1"/>
  <c r="G592" i="1"/>
  <c r="H592" i="1"/>
  <c r="L543" i="1"/>
  <c r="L214" i="1"/>
  <c r="L592" i="1"/>
  <c r="L47" i="1"/>
  <c r="L17" i="1"/>
  <c r="L590" i="1"/>
  <c r="L39" i="1"/>
  <c r="L326" i="1"/>
  <c r="L321" i="1"/>
  <c r="L578" i="1"/>
  <c r="L573" i="1"/>
  <c r="L143" i="1"/>
  <c r="L173" i="1"/>
  <c r="L405" i="1"/>
  <c r="L410" i="1"/>
  <c r="L130" i="1"/>
  <c r="L466" i="1"/>
  <c r="L585" i="1"/>
  <c r="L165" i="1"/>
  <c r="L382" i="1"/>
  <c r="L215" i="1"/>
  <c r="L185" i="1"/>
  <c r="L333" i="1"/>
  <c r="L494" i="1"/>
  <c r="L489" i="1"/>
  <c r="L521" i="1"/>
  <c r="L551" i="1"/>
  <c r="L425" i="1"/>
  <c r="L395" i="1"/>
  <c r="L340" i="1"/>
  <c r="L459" i="1"/>
  <c r="L131" i="1"/>
  <c r="L101" i="1"/>
  <c r="L69" i="1"/>
  <c r="L74" i="1"/>
  <c r="L508" i="1"/>
  <c r="L417" i="1"/>
  <c r="L383" i="1"/>
  <c r="L353" i="1"/>
  <c r="L375" i="1"/>
  <c r="L46" i="1"/>
  <c r="L550" i="1"/>
  <c r="L27" i="1"/>
  <c r="L32" i="1"/>
  <c r="L207" i="1"/>
  <c r="L153" i="1"/>
  <c r="L158" i="1"/>
  <c r="L227" i="1"/>
  <c r="L257" i="1"/>
  <c r="L237" i="1"/>
  <c r="L242" i="1"/>
  <c r="L424" i="1"/>
  <c r="L501" i="1"/>
  <c r="L311" i="1"/>
  <c r="L341" i="1"/>
  <c r="L509" i="1"/>
  <c r="L479" i="1"/>
  <c r="L59" i="1"/>
  <c r="L89" i="1"/>
  <c r="L291" i="1"/>
  <c r="L467" i="1"/>
  <c r="L437" i="1"/>
  <c r="L299" i="1"/>
  <c r="L269" i="1"/>
  <c r="L279" i="1"/>
  <c r="L284" i="1"/>
  <c r="L452" i="1"/>
  <c r="L447" i="1"/>
  <c r="L536" i="1"/>
  <c r="L531" i="1"/>
  <c r="L298" i="1"/>
  <c r="L563" i="1"/>
  <c r="L591" i="1"/>
  <c r="L172" i="1"/>
  <c r="L123" i="1"/>
  <c r="L368" i="1"/>
  <c r="L363" i="1"/>
  <c r="L116" i="1"/>
  <c r="L111" i="1"/>
  <c r="L81" i="1"/>
  <c r="L200" i="1"/>
  <c r="L195" i="1"/>
  <c r="L249" i="1"/>
  <c r="L88" i="1"/>
  <c r="L256" i="1"/>
</calcChain>
</file>

<file path=xl/sharedStrings.xml><?xml version="1.0" encoding="utf-8"?>
<sst xmlns="http://schemas.openxmlformats.org/spreadsheetml/2006/main" count="536" uniqueCount="125">
  <si>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</si>
  <si>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</si>
  <si>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</si>
  <si>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</si>
  <si>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</si>
  <si>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</si>
  <si>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</si>
  <si>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</si>
  <si>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</si>
  <si>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</si>
  <si>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</si>
  <si>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</si>
  <si>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</si>
  <si>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</si>
  <si>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</si>
  <si>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</si>
  <si>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</si>
  <si>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</si>
  <si>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</si>
  <si>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</si>
  <si>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</si>
  <si>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</si>
  <si>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</si>
  <si>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</si>
  <si>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</si>
  <si>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</si>
  <si>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</si>
  <si>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</si>
  <si>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</si>
  <si>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</si>
  <si>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</si>
  <si>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</si>
  <si>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</si>
  <si>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</si>
  <si>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</si>
  <si>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</si>
  <si>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</si>
  <si>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</si>
  <si>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</si>
  <si>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</si>
  <si>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</si>
  <si>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</si>
  <si>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</si>
  <si>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</si>
  <si>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</si>
  <si>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</si>
  <si>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Ю.П.Артиева</t>
  </si>
  <si>
    <t>Каша манная молочная</t>
  </si>
  <si>
    <t>Кофейный напиток с молоком</t>
  </si>
  <si>
    <t>Масло сливочное</t>
  </si>
  <si>
    <t>Сыр</t>
  </si>
  <si>
    <t xml:space="preserve">Сок фруктовый </t>
  </si>
  <si>
    <t>Банан</t>
  </si>
  <si>
    <t>Салат из свеклы с соленым огурцом</t>
  </si>
  <si>
    <t>Рассольник  "Ленинградский"</t>
  </si>
  <si>
    <t>Макароны отварные</t>
  </si>
  <si>
    <t>Мясо тушеное из оленины</t>
  </si>
  <si>
    <t>Компот из яблок с лимоном</t>
  </si>
  <si>
    <t>Каша ячневая молочная</t>
  </si>
  <si>
    <t>Чай с лимоном</t>
  </si>
  <si>
    <t>масло сливочное</t>
  </si>
  <si>
    <t>хлеб белый</t>
  </si>
  <si>
    <t>яблоко</t>
  </si>
  <si>
    <t>Ряженка</t>
  </si>
  <si>
    <t>Суп картофельный с бобовыми</t>
  </si>
  <si>
    <t>Картофельное пюре</t>
  </si>
  <si>
    <t>Рыба тушеная в сметанном соусе</t>
  </si>
  <si>
    <t>Салат из капусты с морковью</t>
  </si>
  <si>
    <t>Компот из кураги</t>
  </si>
  <si>
    <t>Каша пшенная молочная</t>
  </si>
  <si>
    <t>какао с молоком</t>
  </si>
  <si>
    <t>хлеб пшеничный</t>
  </si>
  <si>
    <t>сыр</t>
  </si>
  <si>
    <t>сок фруктовый</t>
  </si>
  <si>
    <t>банан</t>
  </si>
  <si>
    <t>Суп картофельный с макаронными изделиями</t>
  </si>
  <si>
    <t>Рагу из овощей</t>
  </si>
  <si>
    <t>Птица тушеная</t>
  </si>
  <si>
    <t>Салат из свежих огурцов</t>
  </si>
  <si>
    <t>Компот из свежих плодов и ягод (брусника)</t>
  </si>
  <si>
    <t>Хлеб пшеничный</t>
  </si>
  <si>
    <t>Хлеб ржаной</t>
  </si>
  <si>
    <t>Запеканка из творога со сгущенным молоком</t>
  </si>
  <si>
    <t>Чай с молоком</t>
  </si>
  <si>
    <t>Груша</t>
  </si>
  <si>
    <t>Молоко кипяченое</t>
  </si>
  <si>
    <t>Свекольник</t>
  </si>
  <si>
    <t>Котлета мясная из оленины с соусом</t>
  </si>
  <si>
    <t>Салат из помидоров и огурцов</t>
  </si>
  <si>
    <t>Напиток клюквенный (брусника)</t>
  </si>
  <si>
    <t>Омлет с сыром</t>
  </si>
  <si>
    <t>Щи из свежей капусты с картофелем</t>
  </si>
  <si>
    <t>Каша гречневая рассыпчатая</t>
  </si>
  <si>
    <t>Биточек мясной с соусом</t>
  </si>
  <si>
    <t>Салат из соленых огурцов с луком</t>
  </si>
  <si>
    <t>Икра кабачковая</t>
  </si>
  <si>
    <t>Сок фруктовый</t>
  </si>
  <si>
    <t>Каша "Дружба"</t>
  </si>
  <si>
    <t>Яблоко</t>
  </si>
  <si>
    <t>Суп из овощей</t>
  </si>
  <si>
    <t>Жаркое по домашнему из Оленины</t>
  </si>
  <si>
    <t>Салат из свеклы и моркови</t>
  </si>
  <si>
    <t>Сырники из творога с вареньем</t>
  </si>
  <si>
    <t>Рассольник "Ленинградский</t>
  </si>
  <si>
    <t>Рыба жареная</t>
  </si>
  <si>
    <t>Компот из свежих плодов или ягод (брусника)</t>
  </si>
  <si>
    <t>Каша овсянная из Геркулеса</t>
  </si>
  <si>
    <t>Яйцо отварное</t>
  </si>
  <si>
    <t>Борщ с капустой и картофелем</t>
  </si>
  <si>
    <t>Плов из отварной птицы</t>
  </si>
  <si>
    <t>Салат из свежих помидоров и огурцов</t>
  </si>
  <si>
    <t xml:space="preserve">Омлет натуральный </t>
  </si>
  <si>
    <t>Какао с молоком</t>
  </si>
  <si>
    <t>Мандарин</t>
  </si>
  <si>
    <t>Суп картофельный с макронными изделиями</t>
  </si>
  <si>
    <t>Каша гречневая</t>
  </si>
  <si>
    <t>Бефстроганов из оленины</t>
  </si>
  <si>
    <t>Салат из свежих помидоров</t>
  </si>
  <si>
    <t>Компот из апельсинов и яблок</t>
  </si>
  <si>
    <t>Каша гречневая молочная</t>
  </si>
  <si>
    <t>98.79</t>
  </si>
  <si>
    <t>Голубцы ленивые</t>
  </si>
  <si>
    <t>Салат из свеклы с чесноком</t>
  </si>
  <si>
    <t>Икра Кабачковая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</si>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</sst>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4" xfId="0" applyFont="1" applyFill="1" applyBorder="1" applyAlignment="1" applyProtection="1">
      <alignment horizontal="center"/>
      <protection locked="0"/>
    </xf>
    <xf numFmtId="0" fontId="11" fillId="5" borderId="25" xfId="0" applyFont="1" applyFill="1" applyBorder="1"/>
    <xf numFmtId="0" fontId="11" fillId="0" borderId="25" xfId="0" applyFont="1" applyBorder="1"/>
    <xf numFmtId="0" fontId="12" fillId="5" borderId="2" xfId="0" applyFont="1" applyFill="1" applyBorder="1" applyAlignment="1" applyProtection="1">
      <alignment vertical="top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9:O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/>
      <c r="D1" s="65"/>
      <c r="E1" s="65"/>
      <c r="F1" s="13" t="s">
        <v>16</v>
      </c>
      <c r="G1" s="2" t="s">
        <v>17</v>
      </c>
      <c r="H1" s="66" t="s">
        <v>45</v>
      </c>
      <c r="I1" s="66"/>
      <c r="J1" s="66"/>
      <c r="K1" s="66"/>
    </row>
    <row r="2" spans="1:12" ht="18" x14ac:dyDescent="0.2">
      <c r="A2" s="43" t="s">
        <v>6</v>
      </c>
      <c r="C2" s="2"/>
      <c r="G2" s="2" t="s">
        <v>18</v>
      </c>
      <c r="H2" s="66" t="s">
        <v>46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31</v>
      </c>
      <c r="I3" s="58">
        <v>8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customHeight="1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.75" x14ac:dyDescent="0.25">
      <c r="A6" s="22">
        <v>1</v>
      </c>
      <c r="B6" s="23">
        <v>1</v>
      </c>
      <c r="C6" s="24" t="s">
        <v>20</v>
      </c>
      <c r="D6" s="5" t="s">
        <v>21</v>
      </c>
      <c r="E6" s="59" t="s">
        <v>47</v>
      </c>
      <c r="F6" s="48">
        <v>150</v>
      </c>
      <c r="G6" s="48">
        <v>4.54</v>
      </c>
      <c r="H6" s="48">
        <v>5.89</v>
      </c>
      <c r="I6" s="48">
        <v>22.75</v>
      </c>
      <c r="J6" s="48">
        <v>162.44999999999999</v>
      </c>
      <c r="K6" s="49">
        <v>107</v>
      </c>
      <c r="L6" s="48"/>
    </row>
    <row r="7" spans="1:12" ht="15.75" x14ac:dyDescent="0.25">
      <c r="A7" s="25"/>
      <c r="B7" s="16"/>
      <c r="C7" s="11"/>
      <c r="D7" s="6"/>
      <c r="E7" s="60" t="s">
        <v>50</v>
      </c>
      <c r="F7" s="51">
        <v>5</v>
      </c>
      <c r="G7" s="51">
        <v>1.1599999999999999</v>
      </c>
      <c r="H7" s="51">
        <v>1.48</v>
      </c>
      <c r="I7" s="51">
        <v>0</v>
      </c>
      <c r="J7" s="51">
        <v>18.2</v>
      </c>
      <c r="K7" s="52">
        <v>366</v>
      </c>
      <c r="L7" s="51"/>
    </row>
    <row r="8" spans="1:12" ht="15.75" x14ac:dyDescent="0.25">
      <c r="A8" s="25"/>
      <c r="B8" s="16"/>
      <c r="C8" s="11"/>
      <c r="D8" s="7" t="s">
        <v>22</v>
      </c>
      <c r="E8" s="59" t="s">
        <v>48</v>
      </c>
      <c r="F8" s="51">
        <v>200</v>
      </c>
      <c r="G8" s="51">
        <v>2.79</v>
      </c>
      <c r="H8" s="51">
        <v>3.19</v>
      </c>
      <c r="I8" s="51">
        <v>19.71</v>
      </c>
      <c r="J8" s="51">
        <v>118.69</v>
      </c>
      <c r="K8" s="52">
        <v>286</v>
      </c>
      <c r="L8" s="51"/>
    </row>
    <row r="9" spans="1:12" ht="15.75" x14ac:dyDescent="0.25">
      <c r="A9" s="25"/>
      <c r="B9" s="16"/>
      <c r="C9" s="11"/>
      <c r="D9" s="7" t="s">
        <v>23</v>
      </c>
      <c r="E9" s="60" t="s">
        <v>80</v>
      </c>
      <c r="F9" s="51">
        <v>30</v>
      </c>
      <c r="G9" s="51">
        <v>2.0699999999999998</v>
      </c>
      <c r="H9" s="51">
        <v>0.3</v>
      </c>
      <c r="I9" s="51">
        <v>14.49</v>
      </c>
      <c r="J9" s="51">
        <v>70.5</v>
      </c>
      <c r="K9" s="52"/>
      <c r="L9" s="51"/>
    </row>
    <row r="10" spans="1:12" ht="15.75" x14ac:dyDescent="0.25">
      <c r="A10" s="25"/>
      <c r="B10" s="16"/>
      <c r="C10" s="11"/>
      <c r="D10" s="7" t="s">
        <v>24</v>
      </c>
      <c r="E10" s="60" t="s">
        <v>52</v>
      </c>
      <c r="F10" s="51">
        <v>90</v>
      </c>
      <c r="G10" s="51">
        <v>1.35</v>
      </c>
      <c r="H10" s="51">
        <v>0.45</v>
      </c>
      <c r="I10" s="51">
        <v>18.899999999999999</v>
      </c>
      <c r="J10" s="51">
        <v>80.37</v>
      </c>
      <c r="K10" s="52"/>
      <c r="L10" s="51"/>
    </row>
    <row r="11" spans="1:12" ht="15.75" x14ac:dyDescent="0.25">
      <c r="A11" s="25"/>
      <c r="B11" s="16"/>
      <c r="C11" s="11"/>
      <c r="D11" s="6"/>
      <c r="E11" s="60"/>
      <c r="F11" s="51"/>
      <c r="G11" s="51"/>
      <c r="H11" s="51"/>
      <c r="I11" s="51"/>
      <c r="J11" s="51"/>
      <c r="K11" s="52"/>
      <c r="L11" s="51"/>
    </row>
    <row r="12" spans="1:12" ht="15.75" x14ac:dyDescent="0.25">
      <c r="A12" s="25"/>
      <c r="B12" s="16"/>
      <c r="C12" s="11"/>
      <c r="D12" s="6"/>
      <c r="E12" s="60" t="s">
        <v>49</v>
      </c>
      <c r="F12" s="51">
        <v>5</v>
      </c>
      <c r="G12" s="51">
        <v>0.05</v>
      </c>
      <c r="H12" s="51">
        <v>3.6</v>
      </c>
      <c r="I12" s="51">
        <v>0.05</v>
      </c>
      <c r="J12" s="51">
        <v>33</v>
      </c>
      <c r="K12" s="52">
        <v>365</v>
      </c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480</v>
      </c>
      <c r="G13" s="21">
        <f>SUM(G6:G12)</f>
        <v>11.96</v>
      </c>
      <c r="H13" s="21">
        <f>SUM(H6:H12)</f>
        <v>14.909999999999998</v>
      </c>
      <c r="I13" s="21">
        <f>SUM(I6:I12)</f>
        <v>75.899999999999991</v>
      </c>
      <c r="J13" s="21">
        <f>SUM(J6:J12)</f>
        <v>483.21</v>
      </c>
      <c r="K13" s="27"/>
      <c r="L13" s="21">
        <f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0">SUM(G14:G16)</f>
        <v>0</v>
      </c>
      <c r="H17" s="21">
        <f t="shared" si="0"/>
        <v>0</v>
      </c>
      <c r="I17" s="21">
        <f t="shared" si="0"/>
        <v>0</v>
      </c>
      <c r="J17" s="21">
        <f t="shared" si="0"/>
        <v>0</v>
      </c>
      <c r="K17" s="27"/>
      <c r="L17" s="21">
        <f ca="1">SUM(L14:L22)</f>
        <v>0</v>
      </c>
    </row>
    <row r="18" spans="1:12" ht="15.7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61" t="s">
        <v>53</v>
      </c>
      <c r="F18" s="51">
        <v>60</v>
      </c>
      <c r="G18" s="51">
        <v>0.76</v>
      </c>
      <c r="H18" s="51">
        <v>6.05</v>
      </c>
      <c r="I18" s="51">
        <v>4.66</v>
      </c>
      <c r="J18" s="51">
        <v>76.08</v>
      </c>
      <c r="K18" s="52">
        <v>26</v>
      </c>
      <c r="L18" s="51"/>
    </row>
    <row r="19" spans="1:12" ht="15.75" x14ac:dyDescent="0.25">
      <c r="A19" s="25"/>
      <c r="B19" s="16"/>
      <c r="C19" s="11"/>
      <c r="D19" s="7" t="s">
        <v>28</v>
      </c>
      <c r="E19" s="59" t="s">
        <v>54</v>
      </c>
      <c r="F19" s="51">
        <v>200</v>
      </c>
      <c r="G19" s="51">
        <v>4.0199999999999996</v>
      </c>
      <c r="H19" s="51">
        <v>9.0399999999999991</v>
      </c>
      <c r="I19" s="51">
        <v>25.82</v>
      </c>
      <c r="J19" s="51">
        <v>119.68</v>
      </c>
      <c r="K19" s="52">
        <v>42</v>
      </c>
      <c r="L19" s="51"/>
    </row>
    <row r="20" spans="1:12" ht="15.75" x14ac:dyDescent="0.25">
      <c r="A20" s="25"/>
      <c r="B20" s="16"/>
      <c r="C20" s="11"/>
      <c r="D20" s="7" t="s">
        <v>29</v>
      </c>
      <c r="E20" s="61" t="s">
        <v>56</v>
      </c>
      <c r="F20" s="51">
        <v>90</v>
      </c>
      <c r="G20" s="51">
        <v>15.75</v>
      </c>
      <c r="H20" s="51">
        <v>5.49</v>
      </c>
      <c r="I20" s="51">
        <v>2.69</v>
      </c>
      <c r="J20" s="51">
        <v>122.86</v>
      </c>
      <c r="K20" s="52">
        <v>191</v>
      </c>
      <c r="L20" s="51"/>
    </row>
    <row r="21" spans="1:12" ht="15.75" x14ac:dyDescent="0.25">
      <c r="A21" s="25"/>
      <c r="B21" s="16"/>
      <c r="C21" s="11"/>
      <c r="D21" s="7" t="s">
        <v>30</v>
      </c>
      <c r="E21" s="61" t="s">
        <v>55</v>
      </c>
      <c r="F21" s="51">
        <v>150</v>
      </c>
      <c r="G21" s="51">
        <v>5.52</v>
      </c>
      <c r="H21" s="51">
        <v>5.3</v>
      </c>
      <c r="I21" s="51">
        <v>35.33</v>
      </c>
      <c r="J21" s="51">
        <v>211.1</v>
      </c>
      <c r="K21" s="52">
        <v>227</v>
      </c>
      <c r="L21" s="51"/>
    </row>
    <row r="22" spans="1:12" ht="15.75" x14ac:dyDescent="0.25">
      <c r="A22" s="25"/>
      <c r="B22" s="16"/>
      <c r="C22" s="11"/>
      <c r="D22" s="7" t="s">
        <v>31</v>
      </c>
      <c r="E22" s="61" t="s">
        <v>57</v>
      </c>
      <c r="F22" s="51">
        <v>200</v>
      </c>
      <c r="G22" s="51">
        <v>0.48</v>
      </c>
      <c r="H22" s="51">
        <v>0.25</v>
      </c>
      <c r="I22" s="51">
        <v>26.81</v>
      </c>
      <c r="J22" s="51">
        <v>110.96</v>
      </c>
      <c r="K22" s="52">
        <v>284</v>
      </c>
      <c r="L22" s="51"/>
    </row>
    <row r="23" spans="1:12" ht="15.75" x14ac:dyDescent="0.25">
      <c r="A23" s="25"/>
      <c r="B23" s="16"/>
      <c r="C23" s="11"/>
      <c r="D23" s="7" t="s">
        <v>32</v>
      </c>
      <c r="E23" s="61"/>
      <c r="F23" s="51">
        <v>40</v>
      </c>
      <c r="G23" s="51">
        <v>2.76</v>
      </c>
      <c r="H23" s="51">
        <v>0.4</v>
      </c>
      <c r="I23" s="51">
        <v>19.32</v>
      </c>
      <c r="J23" s="51">
        <v>94</v>
      </c>
      <c r="K23" s="52"/>
      <c r="L23" s="51"/>
    </row>
    <row r="24" spans="1:12" ht="15.75" x14ac:dyDescent="0.25">
      <c r="A24" s="25"/>
      <c r="B24" s="16"/>
      <c r="C24" s="11"/>
      <c r="D24" s="7" t="s">
        <v>33</v>
      </c>
      <c r="E24" s="61"/>
      <c r="F24" s="51">
        <v>45</v>
      </c>
      <c r="G24" s="51">
        <v>2.16</v>
      </c>
      <c r="H24" s="51">
        <v>0.45</v>
      </c>
      <c r="I24" s="51">
        <v>19.079999999999998</v>
      </c>
      <c r="J24" s="51">
        <v>90</v>
      </c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785</v>
      </c>
      <c r="G27" s="21">
        <f t="shared" ref="G27:J27" si="1">SUM(G18:G26)</f>
        <v>31.45</v>
      </c>
      <c r="H27" s="21">
        <f t="shared" si="1"/>
        <v>26.979999999999997</v>
      </c>
      <c r="I27" s="21">
        <f t="shared" si="1"/>
        <v>133.70999999999998</v>
      </c>
      <c r="J27" s="21">
        <f t="shared" si="1"/>
        <v>824.68000000000006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.75" x14ac:dyDescent="0.25">
      <c r="A29" s="25"/>
      <c r="B29" s="16"/>
      <c r="C29" s="11"/>
      <c r="D29" s="12" t="s">
        <v>31</v>
      </c>
      <c r="E29" s="60" t="s">
        <v>51</v>
      </c>
      <c r="F29" s="51">
        <v>200</v>
      </c>
      <c r="G29" s="51">
        <v>2</v>
      </c>
      <c r="H29" s="51">
        <v>0.2</v>
      </c>
      <c r="I29" s="51">
        <v>5.8</v>
      </c>
      <c r="J29" s="51">
        <v>36</v>
      </c>
      <c r="K29" s="52">
        <v>293</v>
      </c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200</v>
      </c>
      <c r="G32" s="21">
        <f t="shared" ref="G32:J32" si="2">SUM(G28:G31)</f>
        <v>2</v>
      </c>
      <c r="H32" s="21">
        <f t="shared" si="2"/>
        <v>0.2</v>
      </c>
      <c r="I32" s="21">
        <f t="shared" si="2"/>
        <v>5.8</v>
      </c>
      <c r="J32" s="21">
        <f t="shared" si="2"/>
        <v>36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3">SUM(G33:G38)</f>
        <v>0</v>
      </c>
      <c r="H39" s="21">
        <f t="shared" si="3"/>
        <v>0</v>
      </c>
      <c r="I39" s="21">
        <f t="shared" si="3"/>
        <v>0</v>
      </c>
      <c r="J39" s="21">
        <f t="shared" si="3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4">SUM(G40:G45)</f>
        <v>0</v>
      </c>
      <c r="H46" s="21">
        <f t="shared" si="4"/>
        <v>0</v>
      </c>
      <c r="I46" s="21">
        <f t="shared" si="4"/>
        <v>0</v>
      </c>
      <c r="J46" s="21">
        <f t="shared" si="4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2" t="s">
        <v>4</v>
      </c>
      <c r="D47" s="63"/>
      <c r="E47" s="33"/>
      <c r="F47" s="34">
        <f>F13+F17+F27+F32+F39+F46</f>
        <v>1465</v>
      </c>
      <c r="G47" s="34">
        <f t="shared" ref="G47:J47" si="5">G13+G17+G27+G32+G39+G46</f>
        <v>45.41</v>
      </c>
      <c r="H47" s="34">
        <f t="shared" si="5"/>
        <v>42.089999999999996</v>
      </c>
      <c r="I47" s="34">
        <f t="shared" si="5"/>
        <v>215.40999999999997</v>
      </c>
      <c r="J47" s="34">
        <f t="shared" si="5"/>
        <v>1343.89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58</v>
      </c>
      <c r="F48" s="48">
        <v>150</v>
      </c>
      <c r="G48" s="48">
        <v>5.29</v>
      </c>
      <c r="H48" s="48">
        <v>4.88</v>
      </c>
      <c r="I48" s="48">
        <v>28.93</v>
      </c>
      <c r="J48" s="48">
        <v>180.64</v>
      </c>
      <c r="K48" s="49">
        <v>115</v>
      </c>
      <c r="L48" s="48"/>
    </row>
    <row r="49" spans="1:12" ht="15" x14ac:dyDescent="0.25">
      <c r="A49" s="15"/>
      <c r="B49" s="16"/>
      <c r="C49" s="11"/>
      <c r="D49" s="6"/>
      <c r="E49" s="50" t="s">
        <v>60</v>
      </c>
      <c r="F49" s="51">
        <v>5</v>
      </c>
      <c r="G49" s="51">
        <v>0.05</v>
      </c>
      <c r="H49" s="51">
        <v>3.6</v>
      </c>
      <c r="I49" s="51">
        <v>0.05</v>
      </c>
      <c r="J49" s="51">
        <v>33</v>
      </c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59</v>
      </c>
      <c r="F50" s="51">
        <v>200</v>
      </c>
      <c r="G50" s="51">
        <v>7.0000000000000007E-2</v>
      </c>
      <c r="H50" s="51">
        <v>0.01</v>
      </c>
      <c r="I50" s="51">
        <v>15.31</v>
      </c>
      <c r="J50" s="51">
        <v>61.62</v>
      </c>
      <c r="K50" s="52">
        <v>294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61</v>
      </c>
      <c r="F51" s="51">
        <v>30</v>
      </c>
      <c r="G51" s="51">
        <v>2.0699999999999998</v>
      </c>
      <c r="H51" s="51">
        <v>0.3</v>
      </c>
      <c r="I51" s="51">
        <v>14.49</v>
      </c>
      <c r="J51" s="51">
        <v>70.5</v>
      </c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 t="s">
        <v>62</v>
      </c>
      <c r="F52" s="51">
        <v>90</v>
      </c>
      <c r="G52" s="51">
        <v>0.36</v>
      </c>
      <c r="H52" s="51">
        <v>0.36</v>
      </c>
      <c r="I52" s="51">
        <v>8.82</v>
      </c>
      <c r="J52" s="51">
        <v>37.799999999999997</v>
      </c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475</v>
      </c>
      <c r="G55" s="21">
        <f t="shared" ref="G55" si="6">SUM(G48:G54)</f>
        <v>7.8400000000000007</v>
      </c>
      <c r="H55" s="21">
        <f t="shared" ref="H55" si="7">SUM(H48:H54)</f>
        <v>9.15</v>
      </c>
      <c r="I55" s="21">
        <f t="shared" ref="I55" si="8">SUM(I48:I54)</f>
        <v>67.599999999999994</v>
      </c>
      <c r="J55" s="21">
        <f t="shared" ref="J55" si="9">SUM(J48:J54)</f>
        <v>383.56</v>
      </c>
      <c r="K55" s="27"/>
      <c r="L55" s="21">
        <f t="shared" ref="L55:L97" si="10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1">SUM(G56:G58)</f>
        <v>0</v>
      </c>
      <c r="H59" s="21">
        <f t="shared" ref="H59" si="12">SUM(H56:H58)</f>
        <v>0</v>
      </c>
      <c r="I59" s="21">
        <f t="shared" ref="I59" si="13">SUM(I56:I58)</f>
        <v>0</v>
      </c>
      <c r="J59" s="21">
        <f t="shared" ref="J59" si="14">SUM(J56:J58)</f>
        <v>0</v>
      </c>
      <c r="K59" s="27"/>
      <c r="L59" s="21">
        <f t="shared" ref="L59" ca="1" si="15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67</v>
      </c>
      <c r="F60" s="51">
        <v>100</v>
      </c>
      <c r="G60" s="51">
        <v>0.84</v>
      </c>
      <c r="H60" s="51">
        <v>5.0599999999999996</v>
      </c>
      <c r="I60" s="51">
        <v>5.32</v>
      </c>
      <c r="J60" s="51">
        <v>70.02</v>
      </c>
      <c r="K60" s="52">
        <v>4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64</v>
      </c>
      <c r="F61" s="51">
        <v>230</v>
      </c>
      <c r="G61" s="51">
        <v>2.15</v>
      </c>
      <c r="H61" s="51">
        <v>3.58</v>
      </c>
      <c r="I61" s="51">
        <v>12.52</v>
      </c>
      <c r="J61" s="51">
        <v>90.89</v>
      </c>
      <c r="K61" s="52">
        <v>45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66</v>
      </c>
      <c r="F62" s="51">
        <v>120</v>
      </c>
      <c r="G62" s="51">
        <v>13.22</v>
      </c>
      <c r="H62" s="51">
        <v>11.55</v>
      </c>
      <c r="I62" s="51">
        <v>4.8099999999999996</v>
      </c>
      <c r="J62" s="51">
        <v>175.99</v>
      </c>
      <c r="K62" s="52">
        <v>171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65</v>
      </c>
      <c r="F63" s="51">
        <v>190</v>
      </c>
      <c r="G63" s="51">
        <v>4.05</v>
      </c>
      <c r="H63" s="51">
        <v>7.68</v>
      </c>
      <c r="I63" s="51">
        <v>29.51</v>
      </c>
      <c r="J63" s="51">
        <v>203.24</v>
      </c>
      <c r="K63" s="52">
        <v>241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68</v>
      </c>
      <c r="F64" s="51">
        <v>200</v>
      </c>
      <c r="G64" s="51">
        <v>0.33</v>
      </c>
      <c r="H64" s="51">
        <v>0</v>
      </c>
      <c r="I64" s="51">
        <v>22.66</v>
      </c>
      <c r="J64" s="51">
        <v>91.98</v>
      </c>
      <c r="K64" s="52">
        <v>280</v>
      </c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>
        <v>40</v>
      </c>
      <c r="G65" s="51">
        <v>2.76</v>
      </c>
      <c r="H65" s="51">
        <v>0.4</v>
      </c>
      <c r="I65" s="51">
        <v>19.32</v>
      </c>
      <c r="J65" s="51">
        <v>94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>
        <v>45</v>
      </c>
      <c r="G66" s="51">
        <v>2.16</v>
      </c>
      <c r="H66" s="51">
        <v>0.45</v>
      </c>
      <c r="I66" s="51">
        <v>19.079999999999998</v>
      </c>
      <c r="J66" s="51">
        <v>90</v>
      </c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925</v>
      </c>
      <c r="G69" s="21">
        <f t="shared" ref="G69" si="16">SUM(G60:G68)</f>
        <v>25.51</v>
      </c>
      <c r="H69" s="21">
        <f t="shared" ref="H69" si="17">SUM(H60:H68)</f>
        <v>28.72</v>
      </c>
      <c r="I69" s="21">
        <f t="shared" ref="I69" si="18">SUM(I60:I68)</f>
        <v>113.21999999999998</v>
      </c>
      <c r="J69" s="21">
        <f t="shared" ref="J69" si="19">SUM(J60:J68)</f>
        <v>816.12</v>
      </c>
      <c r="K69" s="27"/>
      <c r="L69" s="21">
        <f t="shared" ref="L69" ca="1" si="20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 t="s">
        <v>63</v>
      </c>
      <c r="F71" s="51">
        <v>200</v>
      </c>
      <c r="G71" s="51">
        <v>5.6</v>
      </c>
      <c r="H71" s="51">
        <v>3.38</v>
      </c>
      <c r="I71" s="51">
        <v>8.18</v>
      </c>
      <c r="J71" s="51">
        <v>112.52</v>
      </c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200</v>
      </c>
      <c r="G74" s="21">
        <f t="shared" ref="G74" si="21">SUM(G70:G73)</f>
        <v>5.6</v>
      </c>
      <c r="H74" s="21">
        <f t="shared" ref="H74" si="22">SUM(H70:H73)</f>
        <v>3.38</v>
      </c>
      <c r="I74" s="21">
        <f t="shared" ref="I74" si="23">SUM(I70:I73)</f>
        <v>8.18</v>
      </c>
      <c r="J74" s="21">
        <f t="shared" ref="J74" si="24">SUM(J70:J73)</f>
        <v>112.52</v>
      </c>
      <c r="K74" s="27"/>
      <c r="L74" s="21">
        <f t="shared" ref="L74" ca="1" si="25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" si="29">SUM(J75:J80)</f>
        <v>0</v>
      </c>
      <c r="K81" s="27"/>
      <c r="L81" s="21">
        <f t="shared" ref="L81" ca="1" si="30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1">SUM(G82:G87)</f>
        <v>0</v>
      </c>
      <c r="H88" s="21">
        <f t="shared" ref="H88" si="32">SUM(H82:H87)</f>
        <v>0</v>
      </c>
      <c r="I88" s="21">
        <f t="shared" ref="I88" si="33">SUM(I82:I87)</f>
        <v>0</v>
      </c>
      <c r="J88" s="21">
        <f t="shared" ref="J88" si="34">SUM(J82:J87)</f>
        <v>0</v>
      </c>
      <c r="K88" s="27"/>
      <c r="L88" s="21">
        <f t="shared" ref="L88" ca="1" si="35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2" t="s">
        <v>4</v>
      </c>
      <c r="D89" s="63"/>
      <c r="E89" s="33"/>
      <c r="F89" s="34">
        <f>F55+F59+F69+F74+F81+F88</f>
        <v>1600</v>
      </c>
      <c r="G89" s="34">
        <f t="shared" ref="G89" si="36">G55+G59+G69+G74+G81+G88</f>
        <v>38.950000000000003</v>
      </c>
      <c r="H89" s="34">
        <f t="shared" ref="H89" si="37">H55+H59+H69+H74+H81+H88</f>
        <v>41.25</v>
      </c>
      <c r="I89" s="34">
        <f t="shared" ref="I89" si="38">I55+I59+I69+I74+I81+I88</f>
        <v>189</v>
      </c>
      <c r="J89" s="34">
        <f t="shared" ref="J89" si="39">J55+J59+J69+J74+J81+J88</f>
        <v>1312.2</v>
      </c>
      <c r="K89" s="35"/>
      <c r="L89" s="34">
        <f t="shared" ref="L89" ca="1" si="40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69</v>
      </c>
      <c r="F90" s="48">
        <v>150</v>
      </c>
      <c r="G90" s="48">
        <v>4.42</v>
      </c>
      <c r="H90" s="48">
        <v>5.32</v>
      </c>
      <c r="I90" s="48">
        <v>25.09</v>
      </c>
      <c r="J90" s="48">
        <v>166.21</v>
      </c>
      <c r="K90" s="49">
        <v>112</v>
      </c>
      <c r="L90" s="48"/>
    </row>
    <row r="91" spans="1:12" ht="15" x14ac:dyDescent="0.25">
      <c r="A91" s="25"/>
      <c r="B91" s="16"/>
      <c r="C91" s="11"/>
      <c r="D91" s="6"/>
      <c r="E91" s="50" t="s">
        <v>72</v>
      </c>
      <c r="F91" s="51">
        <v>5</v>
      </c>
      <c r="G91" s="51">
        <v>1.1599999999999999</v>
      </c>
      <c r="H91" s="51">
        <v>1.48</v>
      </c>
      <c r="I91" s="51">
        <v>0</v>
      </c>
      <c r="J91" s="51">
        <v>18.2</v>
      </c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70</v>
      </c>
      <c r="F92" s="51">
        <v>200</v>
      </c>
      <c r="G92" s="51">
        <v>4.8499999999999996</v>
      </c>
      <c r="H92" s="51">
        <v>5.04</v>
      </c>
      <c r="I92" s="51">
        <v>32.729999999999997</v>
      </c>
      <c r="J92" s="51">
        <v>195.71</v>
      </c>
      <c r="K92" s="52">
        <v>270</v>
      </c>
      <c r="L92" s="51"/>
    </row>
    <row r="93" spans="1:12" ht="15" x14ac:dyDescent="0.25">
      <c r="A93" s="25"/>
      <c r="B93" s="16"/>
      <c r="C93" s="11"/>
      <c r="D93" s="7" t="s">
        <v>23</v>
      </c>
      <c r="E93" s="50" t="s">
        <v>71</v>
      </c>
      <c r="F93" s="51">
        <v>30</v>
      </c>
      <c r="G93" s="51">
        <v>2.0699999999999998</v>
      </c>
      <c r="H93" s="51">
        <v>0.3</v>
      </c>
      <c r="I93" s="51">
        <v>14.49</v>
      </c>
      <c r="J93" s="51">
        <v>70.5</v>
      </c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 t="s">
        <v>74</v>
      </c>
      <c r="F94" s="51">
        <v>100</v>
      </c>
      <c r="G94" s="51">
        <v>1.5</v>
      </c>
      <c r="H94" s="51">
        <v>0.5</v>
      </c>
      <c r="I94" s="51">
        <v>21</v>
      </c>
      <c r="J94" s="51">
        <v>89.3</v>
      </c>
      <c r="K94" s="52"/>
      <c r="L94" s="51"/>
    </row>
    <row r="95" spans="1:12" ht="15" x14ac:dyDescent="0.25">
      <c r="A95" s="25"/>
      <c r="B95" s="16"/>
      <c r="C95" s="11"/>
      <c r="D95" s="6"/>
      <c r="E95" s="50" t="s">
        <v>49</v>
      </c>
      <c r="F95" s="51">
        <v>5</v>
      </c>
      <c r="G95" s="51">
        <v>0.05</v>
      </c>
      <c r="H95" s="51">
        <v>3.6</v>
      </c>
      <c r="I95" s="51">
        <v>0.05</v>
      </c>
      <c r="J95" s="51">
        <v>33</v>
      </c>
      <c r="K95" s="52">
        <v>365</v>
      </c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490</v>
      </c>
      <c r="G97" s="21">
        <f t="shared" ref="G97" si="41">SUM(G90:G96)</f>
        <v>14.05</v>
      </c>
      <c r="H97" s="21">
        <f t="shared" ref="H97" si="42">SUM(H90:H96)</f>
        <v>16.240000000000002</v>
      </c>
      <c r="I97" s="21">
        <f t="shared" ref="I97" si="43">SUM(I90:I96)</f>
        <v>93.359999999999985</v>
      </c>
      <c r="J97" s="21">
        <f t="shared" ref="J97" si="44">SUM(J90:J96)</f>
        <v>572.91999999999996</v>
      </c>
      <c r="K97" s="27"/>
      <c r="L97" s="21">
        <f t="shared" si="10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5">SUM(G98:G100)</f>
        <v>0</v>
      </c>
      <c r="H101" s="21">
        <f t="shared" ref="H101" si="46">SUM(H98:H100)</f>
        <v>0</v>
      </c>
      <c r="I101" s="21">
        <f t="shared" ref="I101" si="47">SUM(I98:I100)</f>
        <v>0</v>
      </c>
      <c r="J101" s="21">
        <f t="shared" ref="J101" si="48">SUM(J98:J100)</f>
        <v>0</v>
      </c>
      <c r="K101" s="27"/>
      <c r="L101" s="21">
        <f t="shared" ref="L101" ca="1" si="49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78</v>
      </c>
      <c r="F102" s="51">
        <v>100</v>
      </c>
      <c r="G102" s="51">
        <v>0.72</v>
      </c>
      <c r="H102" s="51">
        <v>10.08</v>
      </c>
      <c r="I102" s="51">
        <v>3</v>
      </c>
      <c r="J102" s="51">
        <v>103.6</v>
      </c>
      <c r="K102" s="52">
        <v>16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75</v>
      </c>
      <c r="F103" s="51">
        <v>200</v>
      </c>
      <c r="G103" s="51">
        <v>2.2599999999999998</v>
      </c>
      <c r="H103" s="51">
        <v>2.29</v>
      </c>
      <c r="I103" s="51">
        <v>17.41</v>
      </c>
      <c r="J103" s="51">
        <v>99.27</v>
      </c>
      <c r="K103" s="52">
        <v>47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76</v>
      </c>
      <c r="F104" s="51">
        <v>170</v>
      </c>
      <c r="G104" s="51">
        <v>3.08</v>
      </c>
      <c r="H104" s="51">
        <v>12.33</v>
      </c>
      <c r="I104" s="51">
        <v>18.72</v>
      </c>
      <c r="J104" s="51">
        <v>198.19</v>
      </c>
      <c r="K104" s="52">
        <v>92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77</v>
      </c>
      <c r="F105" s="51">
        <v>100</v>
      </c>
      <c r="G105" s="51">
        <v>16.7</v>
      </c>
      <c r="H105" s="51">
        <v>9.4</v>
      </c>
      <c r="I105" s="51">
        <v>3.3</v>
      </c>
      <c r="J105" s="51">
        <v>169</v>
      </c>
      <c r="K105" s="52">
        <v>213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79</v>
      </c>
      <c r="F106" s="51">
        <v>200</v>
      </c>
      <c r="G106" s="51">
        <v>0.16</v>
      </c>
      <c r="H106" s="51">
        <v>0</v>
      </c>
      <c r="I106" s="51">
        <v>14.99</v>
      </c>
      <c r="J106" s="51">
        <v>60.64</v>
      </c>
      <c r="K106" s="52">
        <v>282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 t="s">
        <v>80</v>
      </c>
      <c r="F107" s="51">
        <v>40</v>
      </c>
      <c r="G107" s="51">
        <v>2.76</v>
      </c>
      <c r="H107" s="51">
        <v>0.4</v>
      </c>
      <c r="I107" s="51">
        <v>19.32</v>
      </c>
      <c r="J107" s="51">
        <v>94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81</v>
      </c>
      <c r="F108" s="51">
        <v>45</v>
      </c>
      <c r="G108" s="51">
        <v>2.16</v>
      </c>
      <c r="H108" s="51">
        <v>0.45</v>
      </c>
      <c r="I108" s="51">
        <v>19.079999999999998</v>
      </c>
      <c r="J108" s="51">
        <v>90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855</v>
      </c>
      <c r="G111" s="21">
        <f t="shared" ref="G111" si="50">SUM(G102:G110)</f>
        <v>27.84</v>
      </c>
      <c r="H111" s="21">
        <f t="shared" ref="H111" si="51">SUM(H102:H110)</f>
        <v>34.950000000000003</v>
      </c>
      <c r="I111" s="21">
        <f t="shared" ref="I111" si="52">SUM(I102:I110)</f>
        <v>95.82</v>
      </c>
      <c r="J111" s="21">
        <f t="shared" ref="J111" si="53">SUM(J102:J110)</f>
        <v>814.69999999999993</v>
      </c>
      <c r="K111" s="27"/>
      <c r="L111" s="21">
        <f t="shared" ref="L111" ca="1" si="54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73</v>
      </c>
      <c r="F113" s="51">
        <v>200</v>
      </c>
      <c r="G113" s="51">
        <v>2</v>
      </c>
      <c r="H113" s="51">
        <v>0.2</v>
      </c>
      <c r="I113" s="51">
        <v>5.8</v>
      </c>
      <c r="J113" s="51">
        <v>36</v>
      </c>
      <c r="K113" s="52">
        <v>293</v>
      </c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200</v>
      </c>
      <c r="G116" s="21">
        <f t="shared" ref="G116" si="55">SUM(G112:G115)</f>
        <v>2</v>
      </c>
      <c r="H116" s="21">
        <f t="shared" ref="H116" si="56">SUM(H112:H115)</f>
        <v>0.2</v>
      </c>
      <c r="I116" s="21">
        <f t="shared" ref="I116" si="57">SUM(I112:I115)</f>
        <v>5.8</v>
      </c>
      <c r="J116" s="21">
        <f t="shared" ref="J116" si="58">SUM(J112:J115)</f>
        <v>36</v>
      </c>
      <c r="K116" s="27"/>
      <c r="L116" s="21">
        <f t="shared" ref="L116" ca="1" si="59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0">SUM(G117:G122)</f>
        <v>0</v>
      </c>
      <c r="H123" s="21">
        <f t="shared" ref="H123" si="61">SUM(H117:H122)</f>
        <v>0</v>
      </c>
      <c r="I123" s="21">
        <f t="shared" ref="I123" si="62">SUM(I117:I122)</f>
        <v>0</v>
      </c>
      <c r="J123" s="21">
        <f t="shared" ref="J123" si="63">SUM(J117:J122)</f>
        <v>0</v>
      </c>
      <c r="K123" s="27"/>
      <c r="L123" s="21">
        <f t="shared" ref="L123" ca="1" si="64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5">SUM(G124:G129)</f>
        <v>0</v>
      </c>
      <c r="H130" s="21">
        <f t="shared" ref="H130" si="66">SUM(H124:H129)</f>
        <v>0</v>
      </c>
      <c r="I130" s="21">
        <f t="shared" ref="I130" si="67">SUM(I124:I129)</f>
        <v>0</v>
      </c>
      <c r="J130" s="21">
        <f t="shared" ref="J130" si="68">SUM(J124:J129)</f>
        <v>0</v>
      </c>
      <c r="K130" s="27"/>
      <c r="L130" s="21">
        <f t="shared" ref="L130" ca="1" si="69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2" t="s">
        <v>4</v>
      </c>
      <c r="D131" s="63"/>
      <c r="E131" s="33"/>
      <c r="F131" s="34">
        <f>F97+F101+F111+F116+F123+F130</f>
        <v>1545</v>
      </c>
      <c r="G131" s="34">
        <f t="shared" ref="G131" si="70">G97+G101+G111+G116+G123+G130</f>
        <v>43.89</v>
      </c>
      <c r="H131" s="34">
        <f t="shared" ref="H131" si="71">H97+H101+H111+H116+H123+H130</f>
        <v>51.390000000000008</v>
      </c>
      <c r="I131" s="34">
        <f t="shared" ref="I131" si="72">I97+I101+I111+I116+I123+I130</f>
        <v>194.98</v>
      </c>
      <c r="J131" s="34">
        <f t="shared" ref="J131" si="73">J97+J101+J111+J116+J123+J130</f>
        <v>1423.62</v>
      </c>
      <c r="K131" s="35"/>
      <c r="L131" s="34">
        <f t="shared" ref="L131" ca="1" si="74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82</v>
      </c>
      <c r="F132" s="48">
        <v>150</v>
      </c>
      <c r="G132" s="48">
        <v>23.07</v>
      </c>
      <c r="H132" s="48">
        <v>9.5500000000000007</v>
      </c>
      <c r="I132" s="48">
        <v>22.97</v>
      </c>
      <c r="J132" s="48">
        <v>270.18</v>
      </c>
      <c r="K132" s="49">
        <v>141</v>
      </c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83</v>
      </c>
      <c r="F134" s="51">
        <v>200</v>
      </c>
      <c r="G134" s="51">
        <v>2.79</v>
      </c>
      <c r="H134" s="51">
        <v>2.5499999999999998</v>
      </c>
      <c r="I134" s="51">
        <v>13.27</v>
      </c>
      <c r="J134" s="51">
        <v>87.25</v>
      </c>
      <c r="K134" s="52">
        <v>298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80</v>
      </c>
      <c r="F135" s="51">
        <v>30</v>
      </c>
      <c r="G135" s="51">
        <v>2.0699999999999998</v>
      </c>
      <c r="H135" s="51">
        <v>0.3</v>
      </c>
      <c r="I135" s="51">
        <v>14.49</v>
      </c>
      <c r="J135" s="51">
        <v>70.5</v>
      </c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 t="s">
        <v>84</v>
      </c>
      <c r="F136" s="51">
        <v>100</v>
      </c>
      <c r="G136" s="51">
        <v>0.4</v>
      </c>
      <c r="H136" s="51">
        <v>0.3</v>
      </c>
      <c r="I136" s="51">
        <v>10.3</v>
      </c>
      <c r="J136" s="51">
        <v>42.9</v>
      </c>
      <c r="K136" s="52"/>
      <c r="L136" s="51"/>
    </row>
    <row r="137" spans="1:12" ht="15" x14ac:dyDescent="0.25">
      <c r="A137" s="25"/>
      <c r="B137" s="16"/>
      <c r="C137" s="11"/>
      <c r="D137" s="6"/>
      <c r="E137" s="50" t="s">
        <v>49</v>
      </c>
      <c r="F137" s="51">
        <v>5</v>
      </c>
      <c r="G137" s="51">
        <v>0.05</v>
      </c>
      <c r="H137" s="51">
        <v>3.6</v>
      </c>
      <c r="I137" s="51">
        <v>0.05</v>
      </c>
      <c r="J137" s="51">
        <v>33</v>
      </c>
      <c r="K137" s="52">
        <v>365</v>
      </c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485</v>
      </c>
      <c r="G139" s="21">
        <f t="shared" ref="G139" si="75">SUM(G132:G138)</f>
        <v>28.38</v>
      </c>
      <c r="H139" s="21">
        <f t="shared" ref="H139" si="76">SUM(H132:H138)</f>
        <v>16.300000000000004</v>
      </c>
      <c r="I139" s="21">
        <f t="shared" ref="I139" si="77">SUM(I132:I138)</f>
        <v>61.08</v>
      </c>
      <c r="J139" s="21">
        <f t="shared" ref="J139" si="78">SUM(J132:J138)</f>
        <v>503.83</v>
      </c>
      <c r="K139" s="27"/>
      <c r="L139" s="21">
        <f t="shared" ref="L139:L181" si="79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0">SUM(G140:G142)</f>
        <v>0</v>
      </c>
      <c r="H143" s="21">
        <f t="shared" ref="H143" si="81">SUM(H140:H142)</f>
        <v>0</v>
      </c>
      <c r="I143" s="21">
        <f t="shared" ref="I143" si="82">SUM(I140:I142)</f>
        <v>0</v>
      </c>
      <c r="J143" s="21">
        <f t="shared" ref="J143" si="83">SUM(J140:J142)</f>
        <v>0</v>
      </c>
      <c r="K143" s="27"/>
      <c r="L143" s="21">
        <f t="shared" ref="L143" ca="1" si="84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88</v>
      </c>
      <c r="F144" s="51">
        <v>100</v>
      </c>
      <c r="G144" s="51">
        <v>0.98</v>
      </c>
      <c r="H144" s="51">
        <v>5.13</v>
      </c>
      <c r="I144" s="51">
        <v>4.54</v>
      </c>
      <c r="J144" s="51">
        <v>65.81</v>
      </c>
      <c r="K144" s="52">
        <v>18</v>
      </c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86</v>
      </c>
      <c r="F145" s="51">
        <v>200</v>
      </c>
      <c r="G145" s="51">
        <v>1.54</v>
      </c>
      <c r="H145" s="51">
        <v>5.07</v>
      </c>
      <c r="I145" s="51">
        <v>8.0399999999999991</v>
      </c>
      <c r="J145" s="51">
        <v>83.33</v>
      </c>
      <c r="K145" s="52">
        <v>43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87</v>
      </c>
      <c r="F146" s="51">
        <v>100</v>
      </c>
      <c r="G146" s="51">
        <v>10.68</v>
      </c>
      <c r="H146" s="51">
        <v>11.72</v>
      </c>
      <c r="I146" s="51">
        <v>5.74</v>
      </c>
      <c r="J146" s="51">
        <v>176.75</v>
      </c>
      <c r="K146" s="52">
        <v>189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55</v>
      </c>
      <c r="F147" s="51">
        <v>150</v>
      </c>
      <c r="G147" s="51">
        <v>5.52</v>
      </c>
      <c r="H147" s="51">
        <v>5.3</v>
      </c>
      <c r="I147" s="51">
        <v>35.33</v>
      </c>
      <c r="J147" s="51">
        <v>211.1</v>
      </c>
      <c r="K147" s="52">
        <v>227</v>
      </c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89</v>
      </c>
      <c r="F148" s="51">
        <v>200</v>
      </c>
      <c r="G148" s="51">
        <v>0.33</v>
      </c>
      <c r="H148" s="51">
        <v>0</v>
      </c>
      <c r="I148" s="51">
        <v>22.66</v>
      </c>
      <c r="J148" s="51">
        <v>91.98</v>
      </c>
      <c r="K148" s="52">
        <v>290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 t="s">
        <v>80</v>
      </c>
      <c r="F149" s="51">
        <v>40</v>
      </c>
      <c r="G149" s="51">
        <v>2.76</v>
      </c>
      <c r="H149" s="51">
        <v>0.4</v>
      </c>
      <c r="I149" s="51">
        <v>19.32</v>
      </c>
      <c r="J149" s="51">
        <v>94</v>
      </c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81</v>
      </c>
      <c r="F150" s="51">
        <v>45</v>
      </c>
      <c r="G150" s="51">
        <v>2.16</v>
      </c>
      <c r="H150" s="51">
        <v>0.45</v>
      </c>
      <c r="I150" s="51">
        <v>19.079999999999998</v>
      </c>
      <c r="J150" s="51">
        <v>90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835</v>
      </c>
      <c r="G153" s="21">
        <f t="shared" ref="G153" si="85">SUM(G144:G152)</f>
        <v>23.969999999999995</v>
      </c>
      <c r="H153" s="21">
        <f t="shared" ref="H153" si="86">SUM(H144:H152)</f>
        <v>28.07</v>
      </c>
      <c r="I153" s="21">
        <f t="shared" ref="I153" si="87">SUM(I144:I152)</f>
        <v>114.71</v>
      </c>
      <c r="J153" s="21">
        <f t="shared" ref="J153" si="88">SUM(J144:J152)</f>
        <v>812.97</v>
      </c>
      <c r="K153" s="27"/>
      <c r="L153" s="21">
        <f t="shared" ref="L153" ca="1" si="89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 t="s">
        <v>85</v>
      </c>
      <c r="F155" s="51">
        <v>200</v>
      </c>
      <c r="G155" s="51">
        <v>5.59</v>
      </c>
      <c r="H155" s="51">
        <v>6.38</v>
      </c>
      <c r="I155" s="51">
        <v>9.3800000000000008</v>
      </c>
      <c r="J155" s="51">
        <v>117.31</v>
      </c>
      <c r="K155" s="52">
        <v>288</v>
      </c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200</v>
      </c>
      <c r="G158" s="21">
        <f t="shared" ref="G158" si="90">SUM(G154:G157)</f>
        <v>5.59</v>
      </c>
      <c r="H158" s="21">
        <f t="shared" ref="H158" si="91">SUM(H154:H157)</f>
        <v>6.38</v>
      </c>
      <c r="I158" s="21">
        <f t="shared" ref="I158" si="92">SUM(I154:I157)</f>
        <v>9.3800000000000008</v>
      </c>
      <c r="J158" s="21">
        <f t="shared" ref="J158" si="93">SUM(J154:J157)</f>
        <v>117.31</v>
      </c>
      <c r="K158" s="27"/>
      <c r="L158" s="21">
        <f t="shared" ref="L158" ca="1" si="94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5">SUM(G159:G164)</f>
        <v>0</v>
      </c>
      <c r="H165" s="21">
        <f t="shared" ref="H165" si="96">SUM(H159:H164)</f>
        <v>0</v>
      </c>
      <c r="I165" s="21">
        <f t="shared" ref="I165" si="97">SUM(I159:I164)</f>
        <v>0</v>
      </c>
      <c r="J165" s="21">
        <f t="shared" ref="J165" si="98">SUM(J159:J164)</f>
        <v>0</v>
      </c>
      <c r="K165" s="27"/>
      <c r="L165" s="21">
        <f t="shared" ref="L165" ca="1" si="99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0">SUM(G166:G171)</f>
        <v>0</v>
      </c>
      <c r="H172" s="21">
        <f t="shared" ref="H172" si="101">SUM(H166:H171)</f>
        <v>0</v>
      </c>
      <c r="I172" s="21">
        <f t="shared" ref="I172" si="102">SUM(I166:I171)</f>
        <v>0</v>
      </c>
      <c r="J172" s="21">
        <f t="shared" ref="J172" si="103">SUM(J166:J171)</f>
        <v>0</v>
      </c>
      <c r="K172" s="27"/>
      <c r="L172" s="21">
        <f t="shared" ref="L172" ca="1" si="104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2" t="s">
        <v>4</v>
      </c>
      <c r="D173" s="63"/>
      <c r="E173" s="33"/>
      <c r="F173" s="34">
        <f>F139+F143+F153+F158+F165+F172</f>
        <v>1520</v>
      </c>
      <c r="G173" s="34">
        <f t="shared" ref="G173" si="105">G139+G143+G153+G158+G165+G172</f>
        <v>57.94</v>
      </c>
      <c r="H173" s="34">
        <f t="shared" ref="H173" si="106">H139+H143+H153+H158+H165+H172</f>
        <v>50.750000000000007</v>
      </c>
      <c r="I173" s="34">
        <f t="shared" ref="I173" si="107">I139+I143+I153+I158+I165+I172</f>
        <v>185.17</v>
      </c>
      <c r="J173" s="34">
        <f t="shared" ref="J173" si="108">J139+J143+J153+J158+J165+J172</f>
        <v>1434.11</v>
      </c>
      <c r="K173" s="35"/>
      <c r="L173" s="34">
        <f t="shared" ref="L173" ca="1" si="109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90</v>
      </c>
      <c r="F174" s="48">
        <v>150</v>
      </c>
      <c r="G174" s="48">
        <v>15.71</v>
      </c>
      <c r="H174" s="48">
        <v>22.71</v>
      </c>
      <c r="I174" s="48">
        <v>2.46</v>
      </c>
      <c r="J174" s="48">
        <v>279.47000000000003</v>
      </c>
      <c r="K174" s="49">
        <v>138</v>
      </c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48</v>
      </c>
      <c r="F176" s="51">
        <v>200</v>
      </c>
      <c r="G176" s="51">
        <v>2.79</v>
      </c>
      <c r="H176" s="51">
        <v>3.19</v>
      </c>
      <c r="I176" s="51">
        <v>19.71</v>
      </c>
      <c r="J176" s="51">
        <v>118.69</v>
      </c>
      <c r="K176" s="52">
        <v>286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80</v>
      </c>
      <c r="F177" s="51">
        <v>25</v>
      </c>
      <c r="G177" s="51">
        <v>1.73</v>
      </c>
      <c r="H177" s="51">
        <v>0.25</v>
      </c>
      <c r="I177" s="51">
        <v>12.08</v>
      </c>
      <c r="J177" s="51">
        <v>58.75</v>
      </c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 t="s">
        <v>52</v>
      </c>
      <c r="F178" s="51">
        <v>100</v>
      </c>
      <c r="G178" s="51">
        <v>1.5</v>
      </c>
      <c r="H178" s="51">
        <v>0.5</v>
      </c>
      <c r="I178" s="51">
        <v>21</v>
      </c>
      <c r="J178" s="51">
        <v>89.3</v>
      </c>
      <c r="K178" s="52"/>
      <c r="L178" s="51"/>
    </row>
    <row r="179" spans="1:12" ht="15" x14ac:dyDescent="0.25">
      <c r="A179" s="25"/>
      <c r="B179" s="16"/>
      <c r="C179" s="11"/>
      <c r="D179" s="6"/>
      <c r="E179" s="50" t="s">
        <v>49</v>
      </c>
      <c r="F179" s="51">
        <v>5</v>
      </c>
      <c r="G179" s="51">
        <v>0.05</v>
      </c>
      <c r="H179" s="51">
        <v>3.6</v>
      </c>
      <c r="I179" s="51">
        <v>0.05</v>
      </c>
      <c r="J179" s="51">
        <v>33</v>
      </c>
      <c r="K179" s="52">
        <v>365</v>
      </c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480</v>
      </c>
      <c r="G181" s="21">
        <f t="shared" ref="G181" si="110">SUM(G174:G180)</f>
        <v>21.78</v>
      </c>
      <c r="H181" s="21">
        <f t="shared" ref="H181" si="111">SUM(H174:H180)</f>
        <v>30.250000000000004</v>
      </c>
      <c r="I181" s="21">
        <f t="shared" ref="I181" si="112">SUM(I174:I180)</f>
        <v>55.3</v>
      </c>
      <c r="J181" s="21">
        <f t="shared" ref="J181" si="113">SUM(J174:J180)</f>
        <v>579.21</v>
      </c>
      <c r="K181" s="27"/>
      <c r="L181" s="21">
        <f t="shared" si="79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4">SUM(G182:G184)</f>
        <v>0</v>
      </c>
      <c r="H185" s="21">
        <f t="shared" ref="H185" si="115">SUM(H182:H184)</f>
        <v>0</v>
      </c>
      <c r="I185" s="21">
        <f t="shared" ref="I185" si="116">SUM(I182:I184)</f>
        <v>0</v>
      </c>
      <c r="J185" s="21">
        <f t="shared" ref="J185" si="117">SUM(J182:J184)</f>
        <v>0</v>
      </c>
      <c r="K185" s="27"/>
      <c r="L185" s="21">
        <f t="shared" ref="L185" ca="1" si="118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94</v>
      </c>
      <c r="F186" s="51">
        <v>100</v>
      </c>
      <c r="G186" s="51">
        <v>0.85</v>
      </c>
      <c r="H186" s="51">
        <v>5.08</v>
      </c>
      <c r="I186" s="51">
        <v>3.31</v>
      </c>
      <c r="J186" s="51">
        <v>61.5</v>
      </c>
      <c r="K186" s="52">
        <v>30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91</v>
      </c>
      <c r="F187" s="51">
        <v>200</v>
      </c>
      <c r="G187" s="51">
        <v>1.67</v>
      </c>
      <c r="H187" s="51">
        <v>5.0599999999999996</v>
      </c>
      <c r="I187" s="51">
        <v>8.51</v>
      </c>
      <c r="J187" s="51">
        <v>86.26</v>
      </c>
      <c r="K187" s="52">
        <v>63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93</v>
      </c>
      <c r="F188" s="51">
        <v>100</v>
      </c>
      <c r="G188" s="51">
        <v>10.68</v>
      </c>
      <c r="H188" s="51">
        <v>11.72</v>
      </c>
      <c r="I188" s="51">
        <v>5.74</v>
      </c>
      <c r="J188" s="51">
        <v>176.75</v>
      </c>
      <c r="K188" s="52">
        <v>189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92</v>
      </c>
      <c r="F189" s="51">
        <v>150</v>
      </c>
      <c r="G189" s="51">
        <v>8.73</v>
      </c>
      <c r="H189" s="51">
        <v>5.43</v>
      </c>
      <c r="I189" s="51">
        <v>45</v>
      </c>
      <c r="J189" s="51">
        <v>263.81</v>
      </c>
      <c r="K189" s="52">
        <v>219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96</v>
      </c>
      <c r="F190" s="51">
        <v>200</v>
      </c>
      <c r="G190" s="51">
        <v>2</v>
      </c>
      <c r="H190" s="51">
        <v>0.2</v>
      </c>
      <c r="I190" s="51">
        <v>5.8</v>
      </c>
      <c r="J190" s="51">
        <v>36</v>
      </c>
      <c r="K190" s="52">
        <v>293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80</v>
      </c>
      <c r="F191" s="51">
        <v>40</v>
      </c>
      <c r="G191" s="51">
        <v>2.76</v>
      </c>
      <c r="H191" s="51">
        <v>0.4</v>
      </c>
      <c r="I191" s="51">
        <v>19.32</v>
      </c>
      <c r="J191" s="51">
        <v>94</v>
      </c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81</v>
      </c>
      <c r="F192" s="51">
        <v>45</v>
      </c>
      <c r="G192" s="51">
        <v>2.16</v>
      </c>
      <c r="H192" s="51">
        <v>0.45</v>
      </c>
      <c r="I192" s="51">
        <v>19.079999999999998</v>
      </c>
      <c r="J192" s="51">
        <v>90</v>
      </c>
      <c r="K192" s="52"/>
      <c r="L192" s="51"/>
    </row>
    <row r="193" spans="1:12" ht="15" x14ac:dyDescent="0.25">
      <c r="A193" s="25"/>
      <c r="B193" s="16"/>
      <c r="C193" s="11"/>
      <c r="D193" s="6"/>
      <c r="E193" s="50" t="s">
        <v>95</v>
      </c>
      <c r="F193" s="51">
        <v>40</v>
      </c>
      <c r="G193" s="51">
        <v>0.55000000000000004</v>
      </c>
      <c r="H193" s="51">
        <v>2.09</v>
      </c>
      <c r="I193" s="51">
        <v>2.94</v>
      </c>
      <c r="J193" s="51">
        <v>31.46</v>
      </c>
      <c r="K193" s="52">
        <v>232</v>
      </c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875</v>
      </c>
      <c r="G195" s="21">
        <f t="shared" ref="G195" si="119">SUM(G186:G194)</f>
        <v>29.4</v>
      </c>
      <c r="H195" s="21">
        <f t="shared" ref="H195" si="120">SUM(H186:H194)</f>
        <v>30.429999999999996</v>
      </c>
      <c r="I195" s="21">
        <f t="shared" ref="I195" si="121">SUM(I186:I194)</f>
        <v>109.7</v>
      </c>
      <c r="J195" s="21">
        <f t="shared" ref="J195" si="122">SUM(J186:J194)</f>
        <v>839.78</v>
      </c>
      <c r="K195" s="27"/>
      <c r="L195" s="21">
        <f t="shared" ref="L195" ca="1" si="123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 t="s">
        <v>85</v>
      </c>
      <c r="F197" s="51">
        <v>200</v>
      </c>
      <c r="G197" s="51">
        <v>5.59</v>
      </c>
      <c r="H197" s="51">
        <v>6.38</v>
      </c>
      <c r="I197" s="51">
        <v>9.3800000000000008</v>
      </c>
      <c r="J197" s="51">
        <v>117.31</v>
      </c>
      <c r="K197" s="52">
        <v>288</v>
      </c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200</v>
      </c>
      <c r="G200" s="21">
        <f t="shared" ref="G200" si="124">SUM(G196:G199)</f>
        <v>5.59</v>
      </c>
      <c r="H200" s="21">
        <f t="shared" ref="H200" si="125">SUM(H196:H199)</f>
        <v>6.38</v>
      </c>
      <c r="I200" s="21">
        <f t="shared" ref="I200" si="126">SUM(I196:I199)</f>
        <v>9.3800000000000008</v>
      </c>
      <c r="J200" s="21">
        <f t="shared" ref="J200" si="127">SUM(J196:J199)</f>
        <v>117.31</v>
      </c>
      <c r="K200" s="27"/>
      <c r="L200" s="21">
        <f t="shared" ref="L200" ca="1" si="128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9">SUM(G201:G206)</f>
        <v>0</v>
      </c>
      <c r="H207" s="21">
        <f t="shared" ref="H207" si="130">SUM(H201:H206)</f>
        <v>0</v>
      </c>
      <c r="I207" s="21">
        <f t="shared" ref="I207" si="131">SUM(I201:I206)</f>
        <v>0</v>
      </c>
      <c r="J207" s="21">
        <f t="shared" ref="J207" si="132">SUM(J201:J206)</f>
        <v>0</v>
      </c>
      <c r="K207" s="27"/>
      <c r="L207" s="21">
        <f t="shared" ref="L207" ca="1" si="133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4">SUM(G208:G213)</f>
        <v>0</v>
      </c>
      <c r="H214" s="21">
        <f t="shared" ref="H214" si="135">SUM(H208:H213)</f>
        <v>0</v>
      </c>
      <c r="I214" s="21">
        <f t="shared" ref="I214" si="136">SUM(I208:I213)</f>
        <v>0</v>
      </c>
      <c r="J214" s="21">
        <f t="shared" ref="J214" si="137">SUM(J208:J213)</f>
        <v>0</v>
      </c>
      <c r="K214" s="27"/>
      <c r="L214" s="21">
        <f t="shared" ref="L214" ca="1" si="138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2" t="s">
        <v>4</v>
      </c>
      <c r="D215" s="63"/>
      <c r="E215" s="33"/>
      <c r="F215" s="34">
        <f>F181+F185+F195+F200+F207+F214</f>
        <v>1555</v>
      </c>
      <c r="G215" s="34">
        <f t="shared" ref="G215" si="139">G181+G185+G195+G200+G207+G214</f>
        <v>56.769999999999996</v>
      </c>
      <c r="H215" s="34">
        <f t="shared" ref="H215" si="140">H181+H185+H195+H200+H207+H214</f>
        <v>67.06</v>
      </c>
      <c r="I215" s="34">
        <f t="shared" ref="I215" si="141">I181+I185+I195+I200+I207+I214</f>
        <v>174.38</v>
      </c>
      <c r="J215" s="34">
        <f t="shared" ref="J215" si="142">J181+J185+J195+J200+J207+J214</f>
        <v>1536.3</v>
      </c>
      <c r="K215" s="35"/>
      <c r="L215" s="34">
        <f t="shared" ref="L215" ca="1" si="143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97</v>
      </c>
      <c r="F216" s="48">
        <v>200</v>
      </c>
      <c r="G216" s="48">
        <v>6.39</v>
      </c>
      <c r="H216" s="48">
        <v>8.1300000000000008</v>
      </c>
      <c r="I216" s="48">
        <v>34.229999999999997</v>
      </c>
      <c r="J216" s="48">
        <v>235.23</v>
      </c>
      <c r="K216" s="49">
        <v>102</v>
      </c>
      <c r="L216" s="48"/>
    </row>
    <row r="217" spans="1:12" ht="15" x14ac:dyDescent="0.25">
      <c r="A217" s="25"/>
      <c r="B217" s="16"/>
      <c r="C217" s="11"/>
      <c r="D217" s="6"/>
      <c r="E217" s="50" t="s">
        <v>50</v>
      </c>
      <c r="F217" s="51">
        <v>7</v>
      </c>
      <c r="G217" s="51">
        <v>1.62</v>
      </c>
      <c r="H217" s="51">
        <v>2.0699999999999998</v>
      </c>
      <c r="I217" s="51">
        <v>0</v>
      </c>
      <c r="J217" s="51">
        <v>25.48</v>
      </c>
      <c r="K217" s="52">
        <v>366</v>
      </c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48</v>
      </c>
      <c r="F218" s="51">
        <v>200</v>
      </c>
      <c r="G218" s="51">
        <v>2.79</v>
      </c>
      <c r="H218" s="51">
        <v>3.19</v>
      </c>
      <c r="I218" s="51">
        <v>19.71</v>
      </c>
      <c r="J218" s="51">
        <v>118.69</v>
      </c>
      <c r="K218" s="52">
        <v>286</v>
      </c>
      <c r="L218" s="51"/>
    </row>
    <row r="219" spans="1:12" ht="15" x14ac:dyDescent="0.25">
      <c r="A219" s="25"/>
      <c r="B219" s="16"/>
      <c r="C219" s="11"/>
      <c r="D219" s="7" t="s">
        <v>23</v>
      </c>
      <c r="E219" s="50" t="s">
        <v>80</v>
      </c>
      <c r="F219" s="51">
        <v>30</v>
      </c>
      <c r="G219" s="51">
        <v>2.0699999999999998</v>
      </c>
      <c r="H219" s="51">
        <v>0.3</v>
      </c>
      <c r="I219" s="51">
        <v>14.49</v>
      </c>
      <c r="J219" s="51">
        <v>70.5</v>
      </c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 t="s">
        <v>98</v>
      </c>
      <c r="F220" s="51">
        <v>100</v>
      </c>
      <c r="G220" s="51">
        <v>0.4</v>
      </c>
      <c r="H220" s="51">
        <v>0.4</v>
      </c>
      <c r="I220" s="51">
        <v>9.8000000000000007</v>
      </c>
      <c r="J220" s="51">
        <v>42</v>
      </c>
      <c r="K220" s="52"/>
      <c r="L220" s="51"/>
    </row>
    <row r="221" spans="1:12" ht="15" x14ac:dyDescent="0.25">
      <c r="A221" s="25"/>
      <c r="B221" s="16"/>
      <c r="C221" s="11"/>
      <c r="D221" s="6"/>
      <c r="E221" s="50" t="s">
        <v>49</v>
      </c>
      <c r="F221" s="51">
        <v>6</v>
      </c>
      <c r="G221" s="51">
        <v>0.06</v>
      </c>
      <c r="H221" s="51">
        <v>4.32</v>
      </c>
      <c r="I221" s="51">
        <v>0.06</v>
      </c>
      <c r="J221" s="51">
        <v>39.6</v>
      </c>
      <c r="K221" s="52">
        <v>365</v>
      </c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543</v>
      </c>
      <c r="G223" s="21">
        <f t="shared" ref="G223" si="144">SUM(G216:G222)</f>
        <v>13.330000000000002</v>
      </c>
      <c r="H223" s="21">
        <f t="shared" ref="H223" si="145">SUM(H216:H222)</f>
        <v>18.410000000000004</v>
      </c>
      <c r="I223" s="21">
        <f t="shared" ref="I223" si="146">SUM(I216:I222)</f>
        <v>78.289999999999992</v>
      </c>
      <c r="J223" s="21">
        <f t="shared" ref="J223" si="147">SUM(J216:J222)</f>
        <v>531.5</v>
      </c>
      <c r="K223" s="27"/>
      <c r="L223" s="21">
        <f t="shared" ref="L223:L265" si="148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9">SUM(G224:G226)</f>
        <v>0</v>
      </c>
      <c r="H227" s="21">
        <f t="shared" ref="H227" si="150">SUM(H224:H226)</f>
        <v>0</v>
      </c>
      <c r="I227" s="21">
        <f t="shared" ref="I227" si="151">SUM(I224:I226)</f>
        <v>0</v>
      </c>
      <c r="J227" s="21">
        <f t="shared" ref="J227" si="152">SUM(J224:J226)</f>
        <v>0</v>
      </c>
      <c r="K227" s="27"/>
      <c r="L227" s="21">
        <f t="shared" ref="L227" ca="1" si="153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101</v>
      </c>
      <c r="F228" s="51">
        <v>100</v>
      </c>
      <c r="G228" s="51">
        <v>1.32</v>
      </c>
      <c r="H228" s="51">
        <v>10.08</v>
      </c>
      <c r="I228" s="51">
        <v>7.68</v>
      </c>
      <c r="J228" s="51">
        <v>126.08</v>
      </c>
      <c r="K228" s="52">
        <v>24</v>
      </c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99</v>
      </c>
      <c r="F229" s="51">
        <v>250</v>
      </c>
      <c r="G229" s="51">
        <v>1.93</v>
      </c>
      <c r="H229" s="51">
        <v>5.86</v>
      </c>
      <c r="I229" s="51">
        <v>12.59</v>
      </c>
      <c r="J229" s="51">
        <v>115.24</v>
      </c>
      <c r="K229" s="52">
        <v>44</v>
      </c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100</v>
      </c>
      <c r="F230" s="51">
        <v>200</v>
      </c>
      <c r="G230" s="51">
        <v>20.49</v>
      </c>
      <c r="H230" s="51">
        <v>15.75</v>
      </c>
      <c r="I230" s="51">
        <v>20.12</v>
      </c>
      <c r="J230" s="51">
        <v>303.70999999999998</v>
      </c>
      <c r="K230" s="52">
        <v>181</v>
      </c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68</v>
      </c>
      <c r="F232" s="51">
        <v>200</v>
      </c>
      <c r="G232" s="51">
        <v>0.33</v>
      </c>
      <c r="H232" s="51">
        <v>0</v>
      </c>
      <c r="I232" s="51">
        <v>22.66</v>
      </c>
      <c r="J232" s="51">
        <v>91.98</v>
      </c>
      <c r="K232" s="52">
        <v>280</v>
      </c>
      <c r="L232" s="51"/>
    </row>
    <row r="233" spans="1:12" ht="15" x14ac:dyDescent="0.25">
      <c r="A233" s="25"/>
      <c r="B233" s="16"/>
      <c r="C233" s="11"/>
      <c r="D233" s="7" t="s">
        <v>32</v>
      </c>
      <c r="E233" s="50" t="s">
        <v>80</v>
      </c>
      <c r="F233" s="51">
        <v>40</v>
      </c>
      <c r="G233" s="51">
        <v>2.76</v>
      </c>
      <c r="H233" s="51">
        <v>0.4</v>
      </c>
      <c r="I233" s="51">
        <v>19.32</v>
      </c>
      <c r="J233" s="51">
        <v>94</v>
      </c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81</v>
      </c>
      <c r="F234" s="51">
        <v>45</v>
      </c>
      <c r="G234" s="51">
        <v>2.16</v>
      </c>
      <c r="H234" s="51">
        <v>0.45</v>
      </c>
      <c r="I234" s="51">
        <v>19.079999999999998</v>
      </c>
      <c r="J234" s="51">
        <v>90</v>
      </c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835</v>
      </c>
      <c r="G237" s="21">
        <f t="shared" ref="G237" si="154">SUM(G228:G236)</f>
        <v>28.99</v>
      </c>
      <c r="H237" s="21">
        <f t="shared" ref="H237" si="155">SUM(H228:H236)</f>
        <v>32.540000000000006</v>
      </c>
      <c r="I237" s="21">
        <f t="shared" ref="I237" si="156">SUM(I228:I236)</f>
        <v>101.45</v>
      </c>
      <c r="J237" s="21">
        <f t="shared" ref="J237" si="157">SUM(J228:J236)</f>
        <v>821.01</v>
      </c>
      <c r="K237" s="27"/>
      <c r="L237" s="21">
        <f t="shared" ref="L237" ca="1" si="158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 t="s">
        <v>96</v>
      </c>
      <c r="F239" s="51">
        <v>200</v>
      </c>
      <c r="G239" s="51">
        <v>2</v>
      </c>
      <c r="H239" s="51">
        <v>0.2</v>
      </c>
      <c r="I239" s="51">
        <v>5.8</v>
      </c>
      <c r="J239" s="51">
        <v>36</v>
      </c>
      <c r="K239" s="52">
        <v>293</v>
      </c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200</v>
      </c>
      <c r="G242" s="21">
        <f t="shared" ref="G242" si="159">SUM(G238:G241)</f>
        <v>2</v>
      </c>
      <c r="H242" s="21">
        <f t="shared" ref="H242" si="160">SUM(H238:H241)</f>
        <v>0.2</v>
      </c>
      <c r="I242" s="21">
        <f t="shared" ref="I242" si="161">SUM(I238:I241)</f>
        <v>5.8</v>
      </c>
      <c r="J242" s="21">
        <f t="shared" ref="J242" si="162">SUM(J238:J241)</f>
        <v>36</v>
      </c>
      <c r="K242" s="27"/>
      <c r="L242" s="21">
        <f t="shared" ref="L242" ca="1" si="163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4">SUM(G243:G248)</f>
        <v>0</v>
      </c>
      <c r="H249" s="21">
        <f t="shared" ref="H249" si="165">SUM(H243:H248)</f>
        <v>0</v>
      </c>
      <c r="I249" s="21">
        <f t="shared" ref="I249" si="166">SUM(I243:I248)</f>
        <v>0</v>
      </c>
      <c r="J249" s="21">
        <f t="shared" ref="J249" si="167">SUM(J243:J248)</f>
        <v>0</v>
      </c>
      <c r="K249" s="27"/>
      <c r="L249" s="21">
        <f t="shared" ref="L249" ca="1" si="168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9">SUM(G250:G255)</f>
        <v>0</v>
      </c>
      <c r="H256" s="21">
        <f t="shared" ref="H256" si="170">SUM(H250:H255)</f>
        <v>0</v>
      </c>
      <c r="I256" s="21">
        <f t="shared" ref="I256" si="171">SUM(I250:I255)</f>
        <v>0</v>
      </c>
      <c r="J256" s="21">
        <f t="shared" ref="J256" si="172">SUM(J250:J255)</f>
        <v>0</v>
      </c>
      <c r="K256" s="27"/>
      <c r="L256" s="21">
        <f t="shared" ref="L256" ca="1" si="173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2" t="s">
        <v>4</v>
      </c>
      <c r="D257" s="63"/>
      <c r="E257" s="33"/>
      <c r="F257" s="34">
        <f>F223+F227+F237+F242+F249+F256</f>
        <v>1578</v>
      </c>
      <c r="G257" s="34">
        <f t="shared" ref="G257" si="174">G223+G227+G237+G242+G249+G256</f>
        <v>44.32</v>
      </c>
      <c r="H257" s="34">
        <f t="shared" ref="H257" si="175">H223+H227+H237+H242+H249+H256</f>
        <v>51.150000000000013</v>
      </c>
      <c r="I257" s="34">
        <f t="shared" ref="I257" si="176">I223+I227+I237+I242+I249+I256</f>
        <v>185.54000000000002</v>
      </c>
      <c r="J257" s="34">
        <f t="shared" ref="J257" si="177">J223+J227+J237+J242+J249+J256</f>
        <v>1388.51</v>
      </c>
      <c r="K257" s="35"/>
      <c r="L257" s="34">
        <f t="shared" ref="L257" ca="1" si="178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102</v>
      </c>
      <c r="F258" s="48">
        <v>150</v>
      </c>
      <c r="G258" s="48">
        <v>24</v>
      </c>
      <c r="H258" s="48">
        <v>4.62</v>
      </c>
      <c r="I258" s="48">
        <v>39.409999999999997</v>
      </c>
      <c r="J258" s="48">
        <v>294.99</v>
      </c>
      <c r="K258" s="49">
        <v>154</v>
      </c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 t="s">
        <v>59</v>
      </c>
      <c r="F260" s="51">
        <v>200</v>
      </c>
      <c r="G260" s="51">
        <v>7.0000000000000007E-2</v>
      </c>
      <c r="H260" s="51">
        <v>0.01</v>
      </c>
      <c r="I260" s="51">
        <v>15.31</v>
      </c>
      <c r="J260" s="51">
        <v>61.62</v>
      </c>
      <c r="K260" s="52">
        <v>294</v>
      </c>
      <c r="L260" s="51"/>
    </row>
    <row r="261" spans="1:12" ht="15" x14ac:dyDescent="0.25">
      <c r="A261" s="25"/>
      <c r="B261" s="16"/>
      <c r="C261" s="11"/>
      <c r="D261" s="7" t="s">
        <v>23</v>
      </c>
      <c r="E261" s="50" t="s">
        <v>80</v>
      </c>
      <c r="F261" s="51">
        <v>30</v>
      </c>
      <c r="G261" s="51">
        <v>2.0699999999999998</v>
      </c>
      <c r="H261" s="51">
        <v>0.3</v>
      </c>
      <c r="I261" s="51">
        <v>14.49</v>
      </c>
      <c r="J261" s="51">
        <v>70.5</v>
      </c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 t="s">
        <v>52</v>
      </c>
      <c r="F262" s="51">
        <v>100</v>
      </c>
      <c r="G262" s="51">
        <v>1.5</v>
      </c>
      <c r="H262" s="51">
        <v>0.5</v>
      </c>
      <c r="I262" s="51">
        <v>21</v>
      </c>
      <c r="J262" s="51">
        <v>89.3</v>
      </c>
      <c r="K262" s="52"/>
      <c r="L262" s="51"/>
    </row>
    <row r="263" spans="1:12" ht="15" x14ac:dyDescent="0.25">
      <c r="A263" s="25"/>
      <c r="B263" s="16"/>
      <c r="C263" s="11"/>
      <c r="D263" s="6"/>
      <c r="E263" s="50" t="s">
        <v>49</v>
      </c>
      <c r="F263" s="51">
        <v>5</v>
      </c>
      <c r="G263" s="51">
        <v>0.05</v>
      </c>
      <c r="H263" s="51">
        <v>3.6</v>
      </c>
      <c r="I263" s="51">
        <v>0.05</v>
      </c>
      <c r="J263" s="51">
        <v>33</v>
      </c>
      <c r="K263" s="52">
        <v>365</v>
      </c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485</v>
      </c>
      <c r="G265" s="21">
        <f t="shared" ref="G265" si="179">SUM(G258:G264)</f>
        <v>27.69</v>
      </c>
      <c r="H265" s="21">
        <f t="shared" ref="H265" si="180">SUM(H258:H264)</f>
        <v>9.0299999999999994</v>
      </c>
      <c r="I265" s="21">
        <f t="shared" ref="I265" si="181">SUM(I258:I264)</f>
        <v>90.259999999999991</v>
      </c>
      <c r="J265" s="21">
        <f t="shared" ref="J265" si="182">SUM(J258:J264)</f>
        <v>549.41</v>
      </c>
      <c r="K265" s="27"/>
      <c r="L265" s="21">
        <f t="shared" si="148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3">SUM(G266:G268)</f>
        <v>0</v>
      </c>
      <c r="H269" s="21">
        <f t="shared" ref="H269" si="184">SUM(H266:H268)</f>
        <v>0</v>
      </c>
      <c r="I269" s="21">
        <f t="shared" ref="I269" si="185">SUM(I266:I268)</f>
        <v>0</v>
      </c>
      <c r="J269" s="21">
        <f t="shared" ref="J269" si="186">SUM(J266:J268)</f>
        <v>0</v>
      </c>
      <c r="K269" s="27"/>
      <c r="L269" s="21">
        <f t="shared" ref="L269" ca="1" si="187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94</v>
      </c>
      <c r="F270" s="51">
        <v>100</v>
      </c>
      <c r="G270" s="51">
        <v>0.85</v>
      </c>
      <c r="H270" s="51">
        <v>5.08</v>
      </c>
      <c r="I270" s="51">
        <v>3.31</v>
      </c>
      <c r="J270" s="51">
        <v>61.5</v>
      </c>
      <c r="K270" s="52">
        <v>30</v>
      </c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103</v>
      </c>
      <c r="F271" s="51">
        <v>250</v>
      </c>
      <c r="G271" s="51">
        <v>5.03</v>
      </c>
      <c r="H271" s="51">
        <v>11.3</v>
      </c>
      <c r="I271" s="51">
        <v>32.28</v>
      </c>
      <c r="J271" s="51">
        <v>149.6</v>
      </c>
      <c r="K271" s="52">
        <v>42</v>
      </c>
      <c r="L271" s="51"/>
    </row>
    <row r="272" spans="1:12" ht="15" x14ac:dyDescent="0.25">
      <c r="A272" s="25"/>
      <c r="B272" s="16"/>
      <c r="C272" s="11"/>
      <c r="D272" s="7" t="s">
        <v>29</v>
      </c>
      <c r="E272" s="50" t="s">
        <v>104</v>
      </c>
      <c r="F272" s="51">
        <v>100</v>
      </c>
      <c r="G272" s="51">
        <v>14.48</v>
      </c>
      <c r="H272" s="51">
        <v>12.45</v>
      </c>
      <c r="I272" s="51">
        <v>3.72</v>
      </c>
      <c r="J272" s="51">
        <v>185.33</v>
      </c>
      <c r="K272" s="52">
        <v>164</v>
      </c>
      <c r="L272" s="51"/>
    </row>
    <row r="273" spans="1:12" ht="15" x14ac:dyDescent="0.25">
      <c r="A273" s="25"/>
      <c r="B273" s="16"/>
      <c r="C273" s="11"/>
      <c r="D273" s="7" t="s">
        <v>30</v>
      </c>
      <c r="E273" s="50" t="s">
        <v>65</v>
      </c>
      <c r="F273" s="51">
        <v>170</v>
      </c>
      <c r="G273" s="51">
        <v>3.62</v>
      </c>
      <c r="H273" s="51">
        <v>6.87</v>
      </c>
      <c r="I273" s="51">
        <v>26.4</v>
      </c>
      <c r="J273" s="51">
        <v>181.85</v>
      </c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105</v>
      </c>
      <c r="F274" s="51">
        <v>200</v>
      </c>
      <c r="G274" s="51">
        <v>0.16</v>
      </c>
      <c r="H274" s="51">
        <v>0</v>
      </c>
      <c r="I274" s="51">
        <v>14.99</v>
      </c>
      <c r="J274" s="51">
        <v>60.64</v>
      </c>
      <c r="K274" s="52">
        <v>282</v>
      </c>
      <c r="L274" s="51"/>
    </row>
    <row r="275" spans="1:12" ht="15" x14ac:dyDescent="0.25">
      <c r="A275" s="25"/>
      <c r="B275" s="16"/>
      <c r="C275" s="11"/>
      <c r="D275" s="7" t="s">
        <v>32</v>
      </c>
      <c r="E275" s="50" t="s">
        <v>80</v>
      </c>
      <c r="F275" s="51">
        <v>40</v>
      </c>
      <c r="G275" s="51">
        <v>2.76</v>
      </c>
      <c r="H275" s="51">
        <v>0.4</v>
      </c>
      <c r="I275" s="51">
        <v>19.32</v>
      </c>
      <c r="J275" s="51">
        <v>94</v>
      </c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81</v>
      </c>
      <c r="F276" s="51">
        <v>45</v>
      </c>
      <c r="G276" s="51">
        <v>2.16</v>
      </c>
      <c r="H276" s="51">
        <v>0.45</v>
      </c>
      <c r="I276" s="51">
        <v>19.079999999999998</v>
      </c>
      <c r="J276" s="51">
        <v>90</v>
      </c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905</v>
      </c>
      <c r="G279" s="21">
        <f t="shared" ref="G279" si="188">SUM(G270:G278)</f>
        <v>29.06</v>
      </c>
      <c r="H279" s="21">
        <f t="shared" ref="H279" si="189">SUM(H270:H278)</f>
        <v>36.550000000000004</v>
      </c>
      <c r="I279" s="21">
        <f t="shared" ref="I279" si="190">SUM(I270:I278)</f>
        <v>119.10000000000001</v>
      </c>
      <c r="J279" s="21">
        <f t="shared" ref="J279" si="191">SUM(J270:J278)</f>
        <v>822.92</v>
      </c>
      <c r="K279" s="27"/>
      <c r="L279" s="21">
        <f t="shared" ref="L279" ca="1" si="192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 t="s">
        <v>63</v>
      </c>
      <c r="F281" s="51">
        <v>200</v>
      </c>
      <c r="G281" s="51">
        <v>5.6</v>
      </c>
      <c r="H281" s="51">
        <v>3.38</v>
      </c>
      <c r="I281" s="51">
        <v>8.18</v>
      </c>
      <c r="J281" s="51">
        <v>112.52</v>
      </c>
      <c r="K281" s="52">
        <v>272</v>
      </c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200</v>
      </c>
      <c r="G284" s="21">
        <f t="shared" ref="G284" si="193">SUM(G280:G283)</f>
        <v>5.6</v>
      </c>
      <c r="H284" s="21">
        <f t="shared" ref="H284" si="194">SUM(H280:H283)</f>
        <v>3.38</v>
      </c>
      <c r="I284" s="21">
        <f t="shared" ref="I284" si="195">SUM(I280:I283)</f>
        <v>8.18</v>
      </c>
      <c r="J284" s="21">
        <f t="shared" ref="J284" si="196">SUM(J280:J283)</f>
        <v>112.52</v>
      </c>
      <c r="K284" s="27"/>
      <c r="L284" s="21">
        <f t="shared" ref="L284" ca="1" si="197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8">SUM(G285:G290)</f>
        <v>0</v>
      </c>
      <c r="H291" s="21">
        <f t="shared" ref="H291" si="199">SUM(H285:H290)</f>
        <v>0</v>
      </c>
      <c r="I291" s="21">
        <f t="shared" ref="I291" si="200">SUM(I285:I290)</f>
        <v>0</v>
      </c>
      <c r="J291" s="21">
        <f t="shared" ref="J291" si="201">SUM(J285:J290)</f>
        <v>0</v>
      </c>
      <c r="K291" s="27"/>
      <c r="L291" s="21">
        <f t="shared" ref="L291" ca="1" si="202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3">SUM(G292:G297)</f>
        <v>0</v>
      </c>
      <c r="H298" s="21">
        <f t="shared" ref="H298" si="204">SUM(H292:H297)</f>
        <v>0</v>
      </c>
      <c r="I298" s="21">
        <f t="shared" ref="I298" si="205">SUM(I292:I297)</f>
        <v>0</v>
      </c>
      <c r="J298" s="21">
        <f t="shared" ref="J298" si="206">SUM(J292:J297)</f>
        <v>0</v>
      </c>
      <c r="K298" s="27"/>
      <c r="L298" s="21">
        <f t="shared" ref="L298" ca="1" si="207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2" t="s">
        <v>4</v>
      </c>
      <c r="D299" s="63"/>
      <c r="E299" s="33"/>
      <c r="F299" s="34">
        <f>F265+F269+F279+F284+F291+F298</f>
        <v>1590</v>
      </c>
      <c r="G299" s="34">
        <f t="shared" ref="G299" si="208">G265+G269+G279+G284+G291+G298</f>
        <v>62.35</v>
      </c>
      <c r="H299" s="34">
        <f t="shared" ref="H299" si="209">H265+H269+H279+H284+H291+H298</f>
        <v>48.960000000000008</v>
      </c>
      <c r="I299" s="34">
        <f t="shared" ref="I299" si="210">I265+I269+I279+I284+I291+I298</f>
        <v>217.54000000000002</v>
      </c>
      <c r="J299" s="34">
        <f t="shared" ref="J299" si="211">J265+J269+J279+J284+J291+J298</f>
        <v>1484.85</v>
      </c>
      <c r="K299" s="35"/>
      <c r="L299" s="34">
        <f t="shared" ref="L299" ca="1" si="212">L265+L269+L279+L284+L291+L298</f>
        <v>0</v>
      </c>
    </row>
    <row r="300" spans="1:12" ht="15" x14ac:dyDescent="0.25">
      <c r="A300" s="22">
        <v>2</v>
      </c>
      <c r="B300" s="23">
        <v>8</v>
      </c>
      <c r="C300" s="24" t="s">
        <v>20</v>
      </c>
      <c r="D300" s="5" t="s">
        <v>21</v>
      </c>
      <c r="E300" s="47" t="s">
        <v>106</v>
      </c>
      <c r="F300" s="48">
        <v>200</v>
      </c>
      <c r="G300" s="48">
        <v>6.18</v>
      </c>
      <c r="H300" s="48">
        <v>6.9</v>
      </c>
      <c r="I300" s="48">
        <v>24.87</v>
      </c>
      <c r="J300" s="48">
        <v>202.32</v>
      </c>
      <c r="K300" s="49">
        <v>109</v>
      </c>
      <c r="L300" s="48"/>
    </row>
    <row r="301" spans="1:12" ht="15" x14ac:dyDescent="0.25">
      <c r="A301" s="25"/>
      <c r="B301" s="16"/>
      <c r="C301" s="11"/>
      <c r="D301" s="6"/>
      <c r="E301" s="50" t="s">
        <v>107</v>
      </c>
      <c r="F301" s="51">
        <v>20</v>
      </c>
      <c r="G301" s="51">
        <v>2.54</v>
      </c>
      <c r="H301" s="51">
        <v>2.2999999999999998</v>
      </c>
      <c r="I301" s="51">
        <v>0.14000000000000001</v>
      </c>
      <c r="J301" s="51">
        <v>31.4</v>
      </c>
      <c r="K301" s="52">
        <v>139</v>
      </c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83</v>
      </c>
      <c r="F302" s="51">
        <v>200</v>
      </c>
      <c r="G302" s="51">
        <v>2.79</v>
      </c>
      <c r="H302" s="51">
        <v>2.5499999999999998</v>
      </c>
      <c r="I302" s="51">
        <v>13.27</v>
      </c>
      <c r="J302" s="51">
        <v>87.25</v>
      </c>
      <c r="K302" s="52">
        <v>298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80</v>
      </c>
      <c r="F303" s="51">
        <v>30</v>
      </c>
      <c r="G303" s="51">
        <v>2.0699999999999998</v>
      </c>
      <c r="H303" s="51">
        <v>0.3</v>
      </c>
      <c r="I303" s="51">
        <v>14.49</v>
      </c>
      <c r="J303" s="51">
        <v>70.5</v>
      </c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 t="s">
        <v>84</v>
      </c>
      <c r="F304" s="51">
        <v>90</v>
      </c>
      <c r="G304" s="51">
        <v>0.36</v>
      </c>
      <c r="H304" s="51">
        <v>0.27</v>
      </c>
      <c r="I304" s="51">
        <v>9.27</v>
      </c>
      <c r="J304" s="51">
        <v>38.61</v>
      </c>
      <c r="K304" s="52"/>
      <c r="L304" s="51"/>
    </row>
    <row r="305" spans="1:12" ht="15" x14ac:dyDescent="0.25">
      <c r="A305" s="25"/>
      <c r="B305" s="16"/>
      <c r="C305" s="11"/>
      <c r="D305" s="6"/>
      <c r="E305" s="50" t="s">
        <v>49</v>
      </c>
      <c r="F305" s="51">
        <v>5</v>
      </c>
      <c r="G305" s="51">
        <v>0.05</v>
      </c>
      <c r="H305" s="51">
        <v>3.6</v>
      </c>
      <c r="I305" s="51">
        <v>0.05</v>
      </c>
      <c r="J305" s="51">
        <v>33</v>
      </c>
      <c r="K305" s="52">
        <v>365</v>
      </c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545</v>
      </c>
      <c r="G307" s="21">
        <f t="shared" ref="G307" si="213">SUM(G300:G306)</f>
        <v>13.989999999999998</v>
      </c>
      <c r="H307" s="21">
        <f t="shared" ref="H307" si="214">SUM(H300:H306)</f>
        <v>15.92</v>
      </c>
      <c r="I307" s="21">
        <f t="shared" ref="I307" si="215">SUM(I300:I306)</f>
        <v>62.09</v>
      </c>
      <c r="J307" s="21">
        <f t="shared" ref="J307" si="216">SUM(J300:J306)</f>
        <v>463.08000000000004</v>
      </c>
      <c r="K307" s="27"/>
      <c r="L307" s="21">
        <f t="shared" ref="L307:L349" si="217">SUM(L300:L306)</f>
        <v>0</v>
      </c>
    </row>
    <row r="308" spans="1:12" ht="15" x14ac:dyDescent="0.25">
      <c r="A308" s="28">
        <f>A300</f>
        <v>2</v>
      </c>
      <c r="B308" s="14">
        <f>B300</f>
        <v>8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8">SUM(G308:G310)</f>
        <v>0</v>
      </c>
      <c r="H311" s="21">
        <f t="shared" ref="H311" si="219">SUM(H308:H310)</f>
        <v>0</v>
      </c>
      <c r="I311" s="21">
        <f t="shared" ref="I311" si="220">SUM(I308:I310)</f>
        <v>0</v>
      </c>
      <c r="J311" s="21">
        <f t="shared" ref="J311" si="221">SUM(J308:J310)</f>
        <v>0</v>
      </c>
      <c r="K311" s="27"/>
      <c r="L311" s="21">
        <f t="shared" ref="L311" ca="1" si="222">SUM(L308:L316)</f>
        <v>0</v>
      </c>
    </row>
    <row r="312" spans="1:12" ht="15" x14ac:dyDescent="0.25">
      <c r="A312" s="28">
        <f>A300</f>
        <v>2</v>
      </c>
      <c r="B312" s="14">
        <f>B300</f>
        <v>8</v>
      </c>
      <c r="C312" s="10" t="s">
        <v>26</v>
      </c>
      <c r="D312" s="7" t="s">
        <v>27</v>
      </c>
      <c r="E312" s="50" t="s">
        <v>110</v>
      </c>
      <c r="F312" s="51">
        <v>100</v>
      </c>
      <c r="G312" s="51">
        <v>0.98</v>
      </c>
      <c r="H312" s="51">
        <v>5.13</v>
      </c>
      <c r="I312" s="51">
        <v>4.54</v>
      </c>
      <c r="J312" s="51">
        <v>65.81</v>
      </c>
      <c r="K312" s="52">
        <v>18</v>
      </c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108</v>
      </c>
      <c r="F313" s="51">
        <v>250</v>
      </c>
      <c r="G313" s="51">
        <v>1.9</v>
      </c>
      <c r="H313" s="51">
        <v>6.66</v>
      </c>
      <c r="I313" s="51">
        <v>10.81</v>
      </c>
      <c r="J313" s="51">
        <v>111.11</v>
      </c>
      <c r="K313" s="52">
        <v>37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109</v>
      </c>
      <c r="F314" s="51">
        <v>200</v>
      </c>
      <c r="G314" s="51">
        <v>15.24</v>
      </c>
      <c r="H314" s="51">
        <v>15.14</v>
      </c>
      <c r="I314" s="51">
        <v>36.14</v>
      </c>
      <c r="J314" s="51">
        <v>341.9</v>
      </c>
      <c r="K314" s="52">
        <v>211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89</v>
      </c>
      <c r="F316" s="51">
        <v>200</v>
      </c>
      <c r="G316" s="51">
        <v>0.33</v>
      </c>
      <c r="H316" s="51">
        <v>0</v>
      </c>
      <c r="I316" s="51">
        <v>22.66</v>
      </c>
      <c r="J316" s="51">
        <v>91.98</v>
      </c>
      <c r="K316" s="52">
        <v>290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 t="s">
        <v>80</v>
      </c>
      <c r="F317" s="51">
        <v>40</v>
      </c>
      <c r="G317" s="51">
        <v>2.76</v>
      </c>
      <c r="H317" s="51">
        <v>0.4</v>
      </c>
      <c r="I317" s="51">
        <v>19.32</v>
      </c>
      <c r="J317" s="51">
        <v>94</v>
      </c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81</v>
      </c>
      <c r="F318" s="51">
        <v>45</v>
      </c>
      <c r="G318" s="51">
        <v>2.16</v>
      </c>
      <c r="H318" s="51">
        <v>0.45</v>
      </c>
      <c r="I318" s="51">
        <v>19.079999999999998</v>
      </c>
      <c r="J318" s="51">
        <v>90</v>
      </c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835</v>
      </c>
      <c r="G321" s="21">
        <f t="shared" ref="G321" si="223">SUM(G312:G320)</f>
        <v>23.37</v>
      </c>
      <c r="H321" s="21">
        <f t="shared" ref="H321" si="224">SUM(H312:H320)</f>
        <v>27.779999999999998</v>
      </c>
      <c r="I321" s="21">
        <f t="shared" ref="I321" si="225">SUM(I312:I320)</f>
        <v>112.55</v>
      </c>
      <c r="J321" s="21">
        <f t="shared" ref="J321" si="226">SUM(J312:J320)</f>
        <v>794.8</v>
      </c>
      <c r="K321" s="27"/>
      <c r="L321" s="21">
        <f t="shared" ref="L321" ca="1" si="227">SUM(L318:L326)</f>
        <v>0</v>
      </c>
    </row>
    <row r="322" spans="1:12" ht="15" x14ac:dyDescent="0.25">
      <c r="A322" s="28">
        <f>A300</f>
        <v>2</v>
      </c>
      <c r="B322" s="14">
        <f>B300</f>
        <v>8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 t="s">
        <v>85</v>
      </c>
      <c r="F323" s="51">
        <v>200</v>
      </c>
      <c r="G323" s="51">
        <v>5.59</v>
      </c>
      <c r="H323" s="51">
        <v>5.38</v>
      </c>
      <c r="I323" s="51">
        <v>9.3800000000000008</v>
      </c>
      <c r="J323" s="51">
        <v>117.31</v>
      </c>
      <c r="K323" s="52">
        <v>288</v>
      </c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200</v>
      </c>
      <c r="G326" s="21">
        <f t="shared" ref="G326" si="228">SUM(G322:G325)</f>
        <v>5.59</v>
      </c>
      <c r="H326" s="21">
        <f t="shared" ref="H326" si="229">SUM(H322:H325)</f>
        <v>5.38</v>
      </c>
      <c r="I326" s="21">
        <f t="shared" ref="I326" si="230">SUM(I322:I325)</f>
        <v>9.3800000000000008</v>
      </c>
      <c r="J326" s="21">
        <f t="shared" ref="J326" si="231">SUM(J322:J325)</f>
        <v>117.31</v>
      </c>
      <c r="K326" s="27"/>
      <c r="L326" s="21">
        <f t="shared" ref="L326" ca="1" si="232">SUM(L319:L325)</f>
        <v>0</v>
      </c>
    </row>
    <row r="327" spans="1:12" ht="15" x14ac:dyDescent="0.25">
      <c r="A327" s="28">
        <f>A300</f>
        <v>2</v>
      </c>
      <c r="B327" s="14">
        <f>B300</f>
        <v>8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3">SUM(G327:G332)</f>
        <v>0</v>
      </c>
      <c r="H333" s="21">
        <f t="shared" ref="H333" si="234">SUM(H327:H332)</f>
        <v>0</v>
      </c>
      <c r="I333" s="21">
        <f t="shared" ref="I333" si="235">SUM(I327:I332)</f>
        <v>0</v>
      </c>
      <c r="J333" s="21">
        <f t="shared" ref="J333" si="236">SUM(J327:J332)</f>
        <v>0</v>
      </c>
      <c r="K333" s="27"/>
      <c r="L333" s="21">
        <f t="shared" ref="L333" ca="1" si="237">SUM(L327:L335)</f>
        <v>0</v>
      </c>
    </row>
    <row r="334" spans="1:12" ht="15" x14ac:dyDescent="0.25">
      <c r="A334" s="28">
        <f>A300</f>
        <v>2</v>
      </c>
      <c r="B334" s="14">
        <f>B300</f>
        <v>8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8">SUM(G334:G339)</f>
        <v>0</v>
      </c>
      <c r="H340" s="21">
        <f t="shared" ref="H340" si="239">SUM(H334:H339)</f>
        <v>0</v>
      </c>
      <c r="I340" s="21">
        <f t="shared" ref="I340" si="240">SUM(I334:I339)</f>
        <v>0</v>
      </c>
      <c r="J340" s="21">
        <f t="shared" ref="J340" si="241">SUM(J334:J339)</f>
        <v>0</v>
      </c>
      <c r="K340" s="27"/>
      <c r="L340" s="21">
        <f t="shared" ref="L340" ca="1" si="242">SUM(L334:L342)</f>
        <v>0</v>
      </c>
    </row>
    <row r="341" spans="1:12" ht="15.75" customHeight="1" x14ac:dyDescent="0.2">
      <c r="A341" s="31">
        <f>A300</f>
        <v>2</v>
      </c>
      <c r="B341" s="32">
        <f>B300</f>
        <v>8</v>
      </c>
      <c r="C341" s="62" t="s">
        <v>4</v>
      </c>
      <c r="D341" s="63"/>
      <c r="E341" s="33"/>
      <c r="F341" s="34">
        <f>F307+F311+F321+F326+F333+F340</f>
        <v>1580</v>
      </c>
      <c r="G341" s="34">
        <f t="shared" ref="G341" si="243">G307+G311+G321+G326+G333+G340</f>
        <v>42.95</v>
      </c>
      <c r="H341" s="34">
        <f t="shared" ref="H341" si="244">H307+H311+H321+H326+H333+H340</f>
        <v>49.08</v>
      </c>
      <c r="I341" s="34">
        <f t="shared" ref="I341" si="245">I307+I311+I321+I326+I333+I340</f>
        <v>184.01999999999998</v>
      </c>
      <c r="J341" s="34">
        <f t="shared" ref="J341" si="246">J307+J311+J321+J326+J333+J340</f>
        <v>1375.19</v>
      </c>
      <c r="K341" s="35"/>
      <c r="L341" s="34">
        <f t="shared" ref="L341" ca="1" si="247">L307+L311+L321+L326+L333+L340</f>
        <v>0</v>
      </c>
    </row>
    <row r="342" spans="1:12" ht="15" x14ac:dyDescent="0.25">
      <c r="A342" s="15">
        <v>2</v>
      </c>
      <c r="B342" s="16">
        <v>9</v>
      </c>
      <c r="C342" s="24" t="s">
        <v>20</v>
      </c>
      <c r="D342" s="5" t="s">
        <v>21</v>
      </c>
      <c r="E342" s="47" t="s">
        <v>111</v>
      </c>
      <c r="F342" s="48">
        <v>130</v>
      </c>
      <c r="G342" s="48">
        <v>6.93</v>
      </c>
      <c r="H342" s="48">
        <v>21.23</v>
      </c>
      <c r="I342" s="48">
        <v>2.46</v>
      </c>
      <c r="J342" s="48">
        <v>227.88</v>
      </c>
      <c r="K342" s="49">
        <v>132</v>
      </c>
      <c r="L342" s="48"/>
    </row>
    <row r="343" spans="1:12" ht="15" x14ac:dyDescent="0.25">
      <c r="A343" s="15"/>
      <c r="B343" s="16"/>
      <c r="C343" s="11"/>
      <c r="D343" s="6"/>
      <c r="E343" s="50" t="s">
        <v>95</v>
      </c>
      <c r="F343" s="51">
        <v>20</v>
      </c>
      <c r="G343" s="51">
        <v>0.27</v>
      </c>
      <c r="H343" s="51">
        <v>1.05</v>
      </c>
      <c r="I343" s="51">
        <v>1.47</v>
      </c>
      <c r="J343" s="51">
        <v>15.73</v>
      </c>
      <c r="K343" s="52">
        <v>232</v>
      </c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112</v>
      </c>
      <c r="F344" s="51">
        <v>200</v>
      </c>
      <c r="G344" s="51">
        <v>4.8499999999999996</v>
      </c>
      <c r="H344" s="51">
        <v>5.04</v>
      </c>
      <c r="I344" s="51">
        <v>32.729999999999997</v>
      </c>
      <c r="J344" s="51">
        <v>195.71</v>
      </c>
      <c r="K344" s="52">
        <v>270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80</v>
      </c>
      <c r="F345" s="51">
        <v>30</v>
      </c>
      <c r="G345" s="51">
        <v>2.0699999999999998</v>
      </c>
      <c r="H345" s="51">
        <v>0.3</v>
      </c>
      <c r="I345" s="51">
        <v>14.49</v>
      </c>
      <c r="J345" s="51">
        <v>70.5</v>
      </c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 t="s">
        <v>113</v>
      </c>
      <c r="F346" s="51">
        <v>100</v>
      </c>
      <c r="G346" s="51">
        <v>0.8</v>
      </c>
      <c r="H346" s="51">
        <v>0.2</v>
      </c>
      <c r="I346" s="51">
        <v>7.5</v>
      </c>
      <c r="J346" s="51">
        <v>33.1</v>
      </c>
      <c r="K346" s="52"/>
      <c r="L346" s="51"/>
    </row>
    <row r="347" spans="1:12" ht="15" x14ac:dyDescent="0.25">
      <c r="A347" s="15"/>
      <c r="B347" s="16"/>
      <c r="C347" s="11"/>
      <c r="D347" s="6"/>
      <c r="E347" s="50" t="s">
        <v>49</v>
      </c>
      <c r="F347" s="51">
        <v>5</v>
      </c>
      <c r="G347" s="51">
        <v>0.05</v>
      </c>
      <c r="H347" s="51">
        <v>3.6</v>
      </c>
      <c r="I347" s="51">
        <v>0.05</v>
      </c>
      <c r="J347" s="51">
        <v>33</v>
      </c>
      <c r="K347" s="52">
        <v>365</v>
      </c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485</v>
      </c>
      <c r="G349" s="21">
        <f t="shared" ref="G349" si="248">SUM(G342:G348)</f>
        <v>14.97</v>
      </c>
      <c r="H349" s="21">
        <f t="shared" ref="H349" si="249">SUM(H342:H348)</f>
        <v>31.42</v>
      </c>
      <c r="I349" s="21">
        <f t="shared" ref="I349" si="250">SUM(I342:I348)</f>
        <v>58.699999999999996</v>
      </c>
      <c r="J349" s="21">
        <f t="shared" ref="J349" si="251">SUM(J342:J348)</f>
        <v>575.91999999999996</v>
      </c>
      <c r="K349" s="27"/>
      <c r="L349" s="21">
        <f t="shared" si="217"/>
        <v>0</v>
      </c>
    </row>
    <row r="350" spans="1:12" ht="15" x14ac:dyDescent="0.25">
      <c r="A350" s="14">
        <f>A342</f>
        <v>2</v>
      </c>
      <c r="B350" s="14">
        <f>B342</f>
        <v>9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2">SUM(G350:G352)</f>
        <v>0</v>
      </c>
      <c r="H353" s="21">
        <f t="shared" ref="H353" si="253">SUM(H350:H352)</f>
        <v>0</v>
      </c>
      <c r="I353" s="21">
        <f t="shared" ref="I353" si="254">SUM(I350:I352)</f>
        <v>0</v>
      </c>
      <c r="J353" s="21">
        <f t="shared" ref="J353" si="255">SUM(J350:J352)</f>
        <v>0</v>
      </c>
      <c r="K353" s="27"/>
      <c r="L353" s="21">
        <f t="shared" ref="L353" ca="1" si="256">SUM(L350:L358)</f>
        <v>0</v>
      </c>
    </row>
    <row r="354" spans="1:12" ht="15" x14ac:dyDescent="0.25">
      <c r="A354" s="14">
        <f>A342</f>
        <v>2</v>
      </c>
      <c r="B354" s="14">
        <f>B342</f>
        <v>9</v>
      </c>
      <c r="C354" s="10" t="s">
        <v>26</v>
      </c>
      <c r="D354" s="7" t="s">
        <v>27</v>
      </c>
      <c r="E354" s="50" t="s">
        <v>117</v>
      </c>
      <c r="F354" s="51">
        <v>70</v>
      </c>
      <c r="G354" s="51">
        <v>0.7</v>
      </c>
      <c r="H354" s="51">
        <v>7.11</v>
      </c>
      <c r="I354" s="51">
        <v>3.22</v>
      </c>
      <c r="J354" s="51">
        <v>58.35</v>
      </c>
      <c r="K354" s="52">
        <v>22</v>
      </c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114</v>
      </c>
      <c r="F355" s="51">
        <v>240</v>
      </c>
      <c r="G355" s="51">
        <v>3.2</v>
      </c>
      <c r="H355" s="51">
        <v>5.26</v>
      </c>
      <c r="I355" s="51">
        <v>20.440000000000001</v>
      </c>
      <c r="J355" s="51">
        <v>141.31</v>
      </c>
      <c r="K355" s="52">
        <v>47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116</v>
      </c>
      <c r="F356" s="51">
        <v>80</v>
      </c>
      <c r="G356" s="51">
        <v>14.48</v>
      </c>
      <c r="H356" s="51">
        <v>16.739999999999998</v>
      </c>
      <c r="I356" s="51">
        <v>2.57</v>
      </c>
      <c r="J356" s="51">
        <v>217.13</v>
      </c>
      <c r="K356" s="52">
        <v>176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115</v>
      </c>
      <c r="F357" s="51">
        <v>150</v>
      </c>
      <c r="G357" s="51">
        <v>8.73</v>
      </c>
      <c r="H357" s="51">
        <v>5.43</v>
      </c>
      <c r="I357" s="51">
        <v>45</v>
      </c>
      <c r="J357" s="51">
        <v>263.81</v>
      </c>
      <c r="K357" s="52">
        <v>219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118</v>
      </c>
      <c r="F358" s="51">
        <v>200</v>
      </c>
      <c r="G358" s="51">
        <v>0.25</v>
      </c>
      <c r="H358" s="51">
        <v>0.25</v>
      </c>
      <c r="I358" s="51">
        <v>25.35</v>
      </c>
      <c r="J358" s="51">
        <v>58</v>
      </c>
      <c r="K358" s="52">
        <v>278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 t="s">
        <v>80</v>
      </c>
      <c r="F359" s="51">
        <v>25</v>
      </c>
      <c r="G359" s="51">
        <v>1.73</v>
      </c>
      <c r="H359" s="51">
        <v>0.25</v>
      </c>
      <c r="I359" s="51">
        <v>12.08</v>
      </c>
      <c r="J359" s="51">
        <v>58.75</v>
      </c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81</v>
      </c>
      <c r="F360" s="51">
        <v>35</v>
      </c>
      <c r="G360" s="51">
        <v>1.68</v>
      </c>
      <c r="H360" s="51">
        <v>0.35</v>
      </c>
      <c r="I360" s="51">
        <v>14.84</v>
      </c>
      <c r="J360" s="51">
        <v>70</v>
      </c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800</v>
      </c>
      <c r="G363" s="21">
        <f t="shared" ref="G363" si="257">SUM(G354:G362)</f>
        <v>30.770000000000003</v>
      </c>
      <c r="H363" s="21">
        <f t="shared" ref="H363" si="258">SUM(H354:H362)</f>
        <v>35.39</v>
      </c>
      <c r="I363" s="21">
        <f t="shared" ref="I363" si="259">SUM(I354:I362)</f>
        <v>123.50000000000001</v>
      </c>
      <c r="J363" s="21">
        <f t="shared" ref="J363" si="260">SUM(J354:J362)</f>
        <v>867.34999999999991</v>
      </c>
      <c r="K363" s="27"/>
      <c r="L363" s="21">
        <f t="shared" ref="L363" ca="1" si="261">SUM(L360:L368)</f>
        <v>0</v>
      </c>
    </row>
    <row r="364" spans="1:12" ht="15" x14ac:dyDescent="0.25">
      <c r="A364" s="14">
        <f>A342</f>
        <v>2</v>
      </c>
      <c r="B364" s="14">
        <f>B342</f>
        <v>9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96</v>
      </c>
      <c r="F365" s="51">
        <v>200</v>
      </c>
      <c r="G365" s="51">
        <v>2</v>
      </c>
      <c r="H365" s="51">
        <v>0.2</v>
      </c>
      <c r="I365" s="51">
        <v>5.8</v>
      </c>
      <c r="J365" s="51">
        <v>36</v>
      </c>
      <c r="K365" s="52">
        <v>293</v>
      </c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200</v>
      </c>
      <c r="G368" s="21">
        <f t="shared" ref="G368" si="262">SUM(G364:G367)</f>
        <v>2</v>
      </c>
      <c r="H368" s="21">
        <f t="shared" ref="H368" si="263">SUM(H364:H367)</f>
        <v>0.2</v>
      </c>
      <c r="I368" s="21">
        <f t="shared" ref="I368" si="264">SUM(I364:I367)</f>
        <v>5.8</v>
      </c>
      <c r="J368" s="21">
        <f t="shared" ref="J368" si="265">SUM(J364:J367)</f>
        <v>36</v>
      </c>
      <c r="K368" s="27"/>
      <c r="L368" s="21">
        <f t="shared" ref="L368" ca="1" si="266">SUM(L361:L367)</f>
        <v>0</v>
      </c>
    </row>
    <row r="369" spans="1:12" ht="15" x14ac:dyDescent="0.25">
      <c r="A369" s="14">
        <f>A342</f>
        <v>2</v>
      </c>
      <c r="B369" s="14">
        <f>B342</f>
        <v>9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7">SUM(G369:G374)</f>
        <v>0</v>
      </c>
      <c r="H375" s="21">
        <f t="shared" ref="H375" si="268">SUM(H369:H374)</f>
        <v>0</v>
      </c>
      <c r="I375" s="21">
        <f t="shared" ref="I375" si="269">SUM(I369:I374)</f>
        <v>0</v>
      </c>
      <c r="J375" s="21">
        <f t="shared" ref="J375" si="270">SUM(J369:J374)</f>
        <v>0</v>
      </c>
      <c r="K375" s="27"/>
      <c r="L375" s="21">
        <f t="shared" ref="L375" ca="1" si="271">SUM(L369:L377)</f>
        <v>0</v>
      </c>
    </row>
    <row r="376" spans="1:12" ht="15" x14ac:dyDescent="0.25">
      <c r="A376" s="14">
        <f>A342</f>
        <v>2</v>
      </c>
      <c r="B376" s="14">
        <f>B342</f>
        <v>9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2">SUM(G376:G381)</f>
        <v>0</v>
      </c>
      <c r="H382" s="21">
        <f t="shared" ref="H382" si="273">SUM(H376:H381)</f>
        <v>0</v>
      </c>
      <c r="I382" s="21">
        <f t="shared" ref="I382" si="274">SUM(I376:I381)</f>
        <v>0</v>
      </c>
      <c r="J382" s="21">
        <f t="shared" ref="J382" si="275">SUM(J376:J381)</f>
        <v>0</v>
      </c>
      <c r="K382" s="27"/>
      <c r="L382" s="21">
        <f t="shared" ref="L382" ca="1" si="276">SUM(L376:L384)</f>
        <v>0</v>
      </c>
    </row>
    <row r="383" spans="1:12" ht="15.75" customHeight="1" x14ac:dyDescent="0.2">
      <c r="A383" s="36">
        <f>A342</f>
        <v>2</v>
      </c>
      <c r="B383" s="36">
        <f>B342</f>
        <v>9</v>
      </c>
      <c r="C383" s="62" t="s">
        <v>4</v>
      </c>
      <c r="D383" s="63"/>
      <c r="E383" s="33"/>
      <c r="F383" s="34">
        <f>F349+F353+F363+F368+F375+F382</f>
        <v>1485</v>
      </c>
      <c r="G383" s="34">
        <f t="shared" ref="G383" si="277">G349+G353+G363+G368+G375+G382</f>
        <v>47.74</v>
      </c>
      <c r="H383" s="34">
        <f t="shared" ref="H383" si="278">H349+H353+H363+H368+H375+H382</f>
        <v>67.010000000000005</v>
      </c>
      <c r="I383" s="34">
        <f t="shared" ref="I383" si="279">I349+I353+I363+I368+I375+I382</f>
        <v>188.00000000000003</v>
      </c>
      <c r="J383" s="34">
        <f t="shared" ref="J383" si="280">J349+J353+J363+J368+J375+J382</f>
        <v>1479.27</v>
      </c>
      <c r="K383" s="35"/>
      <c r="L383" s="34">
        <f t="shared" ref="L383" ca="1" si="281">L349+L353+L363+L368+L375+L382</f>
        <v>0</v>
      </c>
    </row>
    <row r="384" spans="1:12" ht="15" x14ac:dyDescent="0.25">
      <c r="A384" s="22">
        <v>2</v>
      </c>
      <c r="B384" s="23">
        <v>10</v>
      </c>
      <c r="C384" s="24" t="s">
        <v>20</v>
      </c>
      <c r="D384" s="5" t="s">
        <v>21</v>
      </c>
      <c r="E384" s="47" t="s">
        <v>119</v>
      </c>
      <c r="F384" s="48">
        <v>150</v>
      </c>
      <c r="G384" s="48">
        <v>5.81</v>
      </c>
      <c r="H384" s="48">
        <v>6.01</v>
      </c>
      <c r="I384" s="48">
        <v>25.7</v>
      </c>
      <c r="J384" s="48">
        <v>180.12</v>
      </c>
      <c r="K384" s="49">
        <v>104</v>
      </c>
      <c r="L384" s="48"/>
    </row>
    <row r="385" spans="1:12" ht="15" x14ac:dyDescent="0.25">
      <c r="A385" s="25"/>
      <c r="B385" s="16"/>
      <c r="C385" s="11"/>
      <c r="D385" s="6"/>
      <c r="E385" s="50" t="s">
        <v>72</v>
      </c>
      <c r="F385" s="51">
        <v>6</v>
      </c>
      <c r="G385" s="51">
        <v>1.39</v>
      </c>
      <c r="H385" s="51">
        <v>1.77</v>
      </c>
      <c r="I385" s="51">
        <v>0</v>
      </c>
      <c r="J385" s="51">
        <v>21.84</v>
      </c>
      <c r="K385" s="52">
        <v>366</v>
      </c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48</v>
      </c>
      <c r="F386" s="51">
        <v>200</v>
      </c>
      <c r="G386" s="51">
        <v>2.79</v>
      </c>
      <c r="H386" s="51">
        <v>3.19</v>
      </c>
      <c r="I386" s="51">
        <v>19.71</v>
      </c>
      <c r="J386" s="51">
        <v>118.69</v>
      </c>
      <c r="K386" s="52">
        <v>286</v>
      </c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80</v>
      </c>
      <c r="F387" s="51">
        <v>30</v>
      </c>
      <c r="G387" s="51">
        <v>2.0699999999999998</v>
      </c>
      <c r="H387" s="51">
        <v>0.3</v>
      </c>
      <c r="I387" s="51">
        <v>14.49</v>
      </c>
      <c r="J387" s="51">
        <v>70.5</v>
      </c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 t="s">
        <v>98</v>
      </c>
      <c r="F388" s="51">
        <v>100</v>
      </c>
      <c r="G388" s="51">
        <v>0.4</v>
      </c>
      <c r="H388" s="51">
        <v>0.4</v>
      </c>
      <c r="I388" s="51">
        <v>9.8000000000000007</v>
      </c>
      <c r="J388" s="51">
        <v>42</v>
      </c>
      <c r="K388" s="52"/>
      <c r="L388" s="51"/>
    </row>
    <row r="389" spans="1:12" ht="15" x14ac:dyDescent="0.25">
      <c r="A389" s="25"/>
      <c r="B389" s="16"/>
      <c r="C389" s="11"/>
      <c r="D389" s="6"/>
      <c r="E389" s="50" t="s">
        <v>49</v>
      </c>
      <c r="F389" s="51">
        <v>5</v>
      </c>
      <c r="G389" s="51">
        <v>0.05</v>
      </c>
      <c r="H389" s="51">
        <v>3.6</v>
      </c>
      <c r="I389" s="51">
        <v>0.05</v>
      </c>
      <c r="J389" s="51">
        <v>33</v>
      </c>
      <c r="K389" s="52">
        <v>365</v>
      </c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491</v>
      </c>
      <c r="G391" s="21">
        <f t="shared" ref="G391" si="282">SUM(G384:G390)</f>
        <v>12.51</v>
      </c>
      <c r="H391" s="21">
        <f t="shared" ref="H391" si="283">SUM(H384:H390)</f>
        <v>15.27</v>
      </c>
      <c r="I391" s="21">
        <f t="shared" ref="I391" si="284">SUM(I384:I390)</f>
        <v>69.75</v>
      </c>
      <c r="J391" s="21">
        <f t="shared" ref="J391" si="285">SUM(J384:J390)</f>
        <v>466.15</v>
      </c>
      <c r="K391" s="27"/>
      <c r="L391" s="21">
        <f t="shared" ref="L391:L433" si="286">SUM(L384:L390)</f>
        <v>0</v>
      </c>
    </row>
    <row r="392" spans="1:12" ht="15" x14ac:dyDescent="0.25">
      <c r="A392" s="28">
        <f>A384</f>
        <v>2</v>
      </c>
      <c r="B392" s="14">
        <f>B384</f>
        <v>10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7">SUM(G392:G394)</f>
        <v>0</v>
      </c>
      <c r="H395" s="21">
        <f t="shared" ref="H395" si="288">SUM(H392:H394)</f>
        <v>0</v>
      </c>
      <c r="I395" s="21">
        <f t="shared" ref="I395" si="289">SUM(I392:I394)</f>
        <v>0</v>
      </c>
      <c r="J395" s="21">
        <f t="shared" ref="J395" si="290">SUM(J392:J394)</f>
        <v>0</v>
      </c>
      <c r="K395" s="27"/>
      <c r="L395" s="21">
        <f t="shared" ref="L395" ca="1" si="291">SUM(L392:L400)</f>
        <v>0</v>
      </c>
    </row>
    <row r="396" spans="1:12" ht="15" x14ac:dyDescent="0.25">
      <c r="A396" s="28">
        <f>A384</f>
        <v>2</v>
      </c>
      <c r="B396" s="14">
        <f>B384</f>
        <v>10</v>
      </c>
      <c r="C396" s="10" t="s">
        <v>26</v>
      </c>
      <c r="D396" s="7" t="s">
        <v>27</v>
      </c>
      <c r="E396" s="50" t="s">
        <v>122</v>
      </c>
      <c r="F396" s="51">
        <v>100</v>
      </c>
      <c r="G396" s="51">
        <v>0.98</v>
      </c>
      <c r="H396" s="51">
        <v>7.06</v>
      </c>
      <c r="I396" s="51">
        <v>6.45</v>
      </c>
      <c r="J396" s="51">
        <v>133.28</v>
      </c>
      <c r="K396" s="52">
        <v>28</v>
      </c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64</v>
      </c>
      <c r="F397" s="51">
        <v>250</v>
      </c>
      <c r="G397" s="51">
        <v>2.34</v>
      </c>
      <c r="H397" s="51">
        <v>3.89</v>
      </c>
      <c r="I397" s="51">
        <v>13.61</v>
      </c>
      <c r="J397" s="51" t="s">
        <v>120</v>
      </c>
      <c r="K397" s="52">
        <v>45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121</v>
      </c>
      <c r="F398" s="51">
        <v>200</v>
      </c>
      <c r="G398" s="51">
        <v>13.12</v>
      </c>
      <c r="H398" s="51">
        <v>12.04</v>
      </c>
      <c r="I398" s="51">
        <v>8.8699999999999992</v>
      </c>
      <c r="J398" s="51">
        <v>212.42</v>
      </c>
      <c r="K398" s="52">
        <v>178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96</v>
      </c>
      <c r="F400" s="51">
        <v>200</v>
      </c>
      <c r="G400" s="51">
        <v>2</v>
      </c>
      <c r="H400" s="51">
        <v>0.2</v>
      </c>
      <c r="I400" s="51">
        <v>5.8</v>
      </c>
      <c r="J400" s="51">
        <v>28</v>
      </c>
      <c r="K400" s="52">
        <v>293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80</v>
      </c>
      <c r="F401" s="51">
        <v>50</v>
      </c>
      <c r="G401" s="51">
        <v>3.45</v>
      </c>
      <c r="H401" s="51">
        <v>0.5</v>
      </c>
      <c r="I401" s="51">
        <v>24.15</v>
      </c>
      <c r="J401" s="51">
        <v>117.5</v>
      </c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81</v>
      </c>
      <c r="F402" s="51">
        <v>50</v>
      </c>
      <c r="G402" s="51">
        <v>2.4</v>
      </c>
      <c r="H402" s="51">
        <v>0.5</v>
      </c>
      <c r="I402" s="51">
        <v>21.2</v>
      </c>
      <c r="J402" s="51">
        <v>100</v>
      </c>
      <c r="K402" s="52"/>
      <c r="L402" s="51"/>
    </row>
    <row r="403" spans="1:12" ht="15" x14ac:dyDescent="0.25">
      <c r="A403" s="25"/>
      <c r="B403" s="16"/>
      <c r="C403" s="11"/>
      <c r="D403" s="6"/>
      <c r="E403" s="50" t="s">
        <v>123</v>
      </c>
      <c r="F403" s="51">
        <v>40</v>
      </c>
      <c r="G403" s="51">
        <v>0.55000000000000004</v>
      </c>
      <c r="H403" s="51">
        <v>2.09</v>
      </c>
      <c r="I403" s="51">
        <v>2.94</v>
      </c>
      <c r="J403" s="51">
        <v>31.46</v>
      </c>
      <c r="K403" s="52">
        <v>232</v>
      </c>
      <c r="L403" s="51"/>
    </row>
    <row r="404" spans="1:12" ht="15" x14ac:dyDescent="0.25">
      <c r="A404" s="25"/>
      <c r="B404" s="16"/>
      <c r="C404" s="11"/>
      <c r="D404" s="6"/>
      <c r="E404" s="50" t="s">
        <v>124</v>
      </c>
      <c r="F404" s="51">
        <v>100</v>
      </c>
      <c r="G404" s="51">
        <v>3.4</v>
      </c>
      <c r="H404" s="51">
        <v>2.5</v>
      </c>
      <c r="I404" s="51">
        <v>14.4</v>
      </c>
      <c r="J404" s="51">
        <v>85</v>
      </c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990</v>
      </c>
      <c r="G405" s="21">
        <f t="shared" ref="G405" si="292">SUM(G396:G404)</f>
        <v>28.239999999999995</v>
      </c>
      <c r="H405" s="21">
        <f t="shared" ref="H405" si="293">SUM(H396:H404)</f>
        <v>28.779999999999998</v>
      </c>
      <c r="I405" s="21">
        <f t="shared" ref="I405" si="294">SUM(I396:I404)</f>
        <v>97.42</v>
      </c>
      <c r="J405" s="21">
        <f t="shared" ref="J405" si="295">SUM(J396:J404)</f>
        <v>707.66000000000008</v>
      </c>
      <c r="K405" s="27"/>
      <c r="L405" s="21">
        <f t="shared" ref="L405" ca="1" si="296">SUM(L402:L410)</f>
        <v>0</v>
      </c>
    </row>
    <row r="406" spans="1:12" ht="15" x14ac:dyDescent="0.25">
      <c r="A406" s="28">
        <f>A384</f>
        <v>2</v>
      </c>
      <c r="B406" s="14">
        <f>B384</f>
        <v>10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85</v>
      </c>
      <c r="F407" s="51">
        <v>200</v>
      </c>
      <c r="G407" s="51">
        <v>5.59</v>
      </c>
      <c r="H407" s="51">
        <v>5.38</v>
      </c>
      <c r="I407" s="51">
        <v>9.3800000000000008</v>
      </c>
      <c r="J407" s="51">
        <v>117.31</v>
      </c>
      <c r="K407" s="52">
        <v>288</v>
      </c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200</v>
      </c>
      <c r="G410" s="21">
        <f t="shared" ref="G410" si="297">SUM(G406:G409)</f>
        <v>5.59</v>
      </c>
      <c r="H410" s="21">
        <f t="shared" ref="H410" si="298">SUM(H406:H409)</f>
        <v>5.38</v>
      </c>
      <c r="I410" s="21">
        <f t="shared" ref="I410" si="299">SUM(I406:I409)</f>
        <v>9.3800000000000008</v>
      </c>
      <c r="J410" s="21">
        <f t="shared" ref="J410" si="300">SUM(J406:J409)</f>
        <v>117.31</v>
      </c>
      <c r="K410" s="27"/>
      <c r="L410" s="21">
        <f t="shared" ref="L410" ca="1" si="301">SUM(L403:L409)</f>
        <v>0</v>
      </c>
    </row>
    <row r="411" spans="1:12" ht="15" x14ac:dyDescent="0.25">
      <c r="A411" s="28">
        <f>A384</f>
        <v>2</v>
      </c>
      <c r="B411" s="14">
        <f>B384</f>
        <v>10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2">SUM(G411:G416)</f>
        <v>0</v>
      </c>
      <c r="H417" s="21">
        <f t="shared" ref="H417" si="303">SUM(H411:H416)</f>
        <v>0</v>
      </c>
      <c r="I417" s="21">
        <f t="shared" ref="I417" si="304">SUM(I411:I416)</f>
        <v>0</v>
      </c>
      <c r="J417" s="21">
        <f t="shared" ref="J417" si="305">SUM(J411:J416)</f>
        <v>0</v>
      </c>
      <c r="K417" s="27"/>
      <c r="L417" s="21">
        <f t="shared" ref="L417" ca="1" si="306">SUM(L411:L419)</f>
        <v>0</v>
      </c>
    </row>
    <row r="418" spans="1:12" ht="15" x14ac:dyDescent="0.25">
      <c r="A418" s="28">
        <f>A384</f>
        <v>2</v>
      </c>
      <c r="B418" s="14">
        <f>B384</f>
        <v>10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7">SUM(G418:G423)</f>
        <v>0</v>
      </c>
      <c r="H424" s="21">
        <f t="shared" ref="H424" si="308">SUM(H418:H423)</f>
        <v>0</v>
      </c>
      <c r="I424" s="21">
        <f t="shared" ref="I424" si="309">SUM(I418:I423)</f>
        <v>0</v>
      </c>
      <c r="J424" s="21">
        <f t="shared" ref="J424" si="310">SUM(J418:J423)</f>
        <v>0</v>
      </c>
      <c r="K424" s="27"/>
      <c r="L424" s="21">
        <f ca="1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10</v>
      </c>
      <c r="C425" s="62" t="s">
        <v>4</v>
      </c>
      <c r="D425" s="63"/>
      <c r="E425" s="33"/>
      <c r="F425" s="34">
        <f>F391+F395+F405+F410+F417+F424</f>
        <v>1681</v>
      </c>
      <c r="G425" s="34">
        <f t="shared" ref="G425" si="311">G391+G395+G405+G410+G417+G424</f>
        <v>46.339999999999989</v>
      </c>
      <c r="H425" s="34">
        <f t="shared" ref="H425" si="312">H391+H395+H405+H410+H417+H424</f>
        <v>49.43</v>
      </c>
      <c r="I425" s="34">
        <f t="shared" ref="I425" si="313">I391+I395+I405+I410+I417+I424</f>
        <v>176.55</v>
      </c>
      <c r="J425" s="34">
        <f t="shared" ref="J425" si="314">J391+J395+J405+J410+J417+J424</f>
        <v>1291.1199999999999</v>
      </c>
      <c r="K425" s="35"/>
      <c r="L425" s="34">
        <f t="shared" ref="L425" ca="1" si="315">L391+L395+L405+L410+L417+L424</f>
        <v>0</v>
      </c>
    </row>
    <row r="426" spans="1:12" ht="15" x14ac:dyDescent="0.25">
      <c r="A426" s="22"/>
      <c r="B426" s="23"/>
      <c r="C426" s="24"/>
      <c r="D426" s="5"/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/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/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/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6">SUM(G426:G432)</f>
        <v>0</v>
      </c>
      <c r="H433" s="21">
        <f t="shared" ref="H433" si="317">SUM(H426:H432)</f>
        <v>0</v>
      </c>
      <c r="I433" s="21">
        <f t="shared" ref="I433" si="318">SUM(I426:I432)</f>
        <v>0</v>
      </c>
      <c r="J433" s="21">
        <f t="shared" ref="J433" si="319">SUM(J426:J432)</f>
        <v>0</v>
      </c>
      <c r="K433" s="27"/>
      <c r="L433" s="21">
        <f t="shared" si="286"/>
        <v>0</v>
      </c>
    </row>
    <row r="434" spans="1:12" ht="15" x14ac:dyDescent="0.25">
      <c r="A434" s="28"/>
      <c r="B434" s="14"/>
      <c r="C434" s="10"/>
      <c r="D434" s="12"/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0">SUM(G434:G436)</f>
        <v>0</v>
      </c>
      <c r="H437" s="21">
        <f t="shared" ref="H437" si="321">SUM(H434:H436)</f>
        <v>0</v>
      </c>
      <c r="I437" s="21">
        <f t="shared" ref="I437" si="322">SUM(I434:I436)</f>
        <v>0</v>
      </c>
      <c r="J437" s="21">
        <f t="shared" ref="J437" si="323">SUM(J434:J436)</f>
        <v>0</v>
      </c>
      <c r="K437" s="27"/>
      <c r="L437" s="21">
        <f t="shared" ref="L437" ca="1" si="324">SUM(L434:L442)</f>
        <v>0</v>
      </c>
    </row>
    <row r="438" spans="1:12" ht="15" x14ac:dyDescent="0.25">
      <c r="A438" s="28"/>
      <c r="B438" s="14"/>
      <c r="C438" s="10"/>
      <c r="D438" s="7"/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/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/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/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/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/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/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5">SUM(G438:G446)</f>
        <v>0</v>
      </c>
      <c r="H447" s="21">
        <f t="shared" ref="H447" si="326">SUM(H438:H446)</f>
        <v>0</v>
      </c>
      <c r="I447" s="21">
        <f t="shared" ref="I447" si="327">SUM(I438:I446)</f>
        <v>0</v>
      </c>
      <c r="J447" s="21">
        <f t="shared" ref="J447" si="328">SUM(J438:J446)</f>
        <v>0</v>
      </c>
      <c r="K447" s="27"/>
      <c r="L447" s="21">
        <f t="shared" ref="L447" ca="1" si="329">SUM(L444:L452)</f>
        <v>0</v>
      </c>
    </row>
    <row r="448" spans="1:12" ht="15" x14ac:dyDescent="0.25">
      <c r="A448" s="28"/>
      <c r="B448" s="14"/>
      <c r="C448" s="10"/>
      <c r="D448" s="12"/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/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0">SUM(G448:G451)</f>
        <v>0</v>
      </c>
      <c r="H452" s="21">
        <f t="shared" ref="H452" si="331">SUM(H448:H451)</f>
        <v>0</v>
      </c>
      <c r="I452" s="21">
        <f t="shared" ref="I452" si="332">SUM(I448:I451)</f>
        <v>0</v>
      </c>
      <c r="J452" s="21">
        <f t="shared" ref="J452" si="333">SUM(J448:J451)</f>
        <v>0</v>
      </c>
      <c r="K452" s="27"/>
      <c r="L452" s="21">
        <f t="shared" ref="L452" ca="1" si="334">SUM(L445:L451)</f>
        <v>0</v>
      </c>
    </row>
    <row r="453" spans="1:12" ht="15" x14ac:dyDescent="0.25">
      <c r="A453" s="28"/>
      <c r="B453" s="14"/>
      <c r="C453" s="10"/>
      <c r="D453" s="7"/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/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/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/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5">SUM(G453:G458)</f>
        <v>0</v>
      </c>
      <c r="H459" s="21">
        <f t="shared" ref="H459" si="336">SUM(H453:H458)</f>
        <v>0</v>
      </c>
      <c r="I459" s="21">
        <f t="shared" ref="I459" si="337">SUM(I453:I458)</f>
        <v>0</v>
      </c>
      <c r="J459" s="21">
        <f t="shared" ref="J459" si="338">SUM(J453:J458)</f>
        <v>0</v>
      </c>
      <c r="K459" s="27"/>
      <c r="L459" s="21">
        <f t="shared" ref="L459" ca="1" si="339">SUM(L453:L461)</f>
        <v>0</v>
      </c>
    </row>
    <row r="460" spans="1:12" ht="15" x14ac:dyDescent="0.25">
      <c r="A460" s="28"/>
      <c r="B460" s="14"/>
      <c r="C460" s="10"/>
      <c r="D460" s="12"/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/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/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/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0">SUM(G460:G465)</f>
        <v>0</v>
      </c>
      <c r="H466" s="21">
        <f t="shared" ref="H466" si="341">SUM(H460:H465)</f>
        <v>0</v>
      </c>
      <c r="I466" s="21">
        <f t="shared" ref="I466" si="342">SUM(I460:I465)</f>
        <v>0</v>
      </c>
      <c r="J466" s="21">
        <f t="shared" ref="J466" si="343">SUM(J460:J465)</f>
        <v>0</v>
      </c>
      <c r="K466" s="27"/>
      <c r="L466" s="21">
        <f t="shared" ref="L466" ca="1" si="344">SUM(L460:L468)</f>
        <v>0</v>
      </c>
    </row>
    <row r="467" spans="1:12" ht="15.75" customHeight="1" thickBot="1" x14ac:dyDescent="0.25">
      <c r="A467" s="31"/>
      <c r="B467" s="32"/>
      <c r="C467" s="62" t="s">
        <v>4</v>
      </c>
      <c r="D467" s="67"/>
      <c r="E467" s="33"/>
      <c r="F467" s="34">
        <f>F433+F437+F447+F452+F459+F466</f>
        <v>0</v>
      </c>
      <c r="G467" s="34">
        <f t="shared" ref="G467" si="345">G433+G437+G447+G452+G459+G466</f>
        <v>0</v>
      </c>
      <c r="H467" s="34">
        <f t="shared" ref="H467" si="346">H433+H437+H447+H452+H459+H466</f>
        <v>0</v>
      </c>
      <c r="I467" s="34">
        <f t="shared" ref="I467" si="347">I433+I437+I447+I452+I459+I466</f>
        <v>0</v>
      </c>
      <c r="J467" s="34">
        <f t="shared" ref="J467" si="348">J433+J437+J447+J452+J459+J466</f>
        <v>0</v>
      </c>
      <c r="K467" s="35"/>
      <c r="L467" s="34">
        <f t="shared" ref="L467" ca="1" si="349">L433+L437+L447+L452+L459+L466</f>
        <v>0</v>
      </c>
    </row>
    <row r="468" spans="1:12" ht="15" x14ac:dyDescent="0.25">
      <c r="A468" s="22"/>
      <c r="B468" s="23"/>
      <c r="C468" s="24"/>
      <c r="D468" s="5"/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/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/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/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0">SUM(G468:G474)</f>
        <v>0</v>
      </c>
      <c r="H475" s="21">
        <f t="shared" ref="H475" si="351">SUM(H468:H474)</f>
        <v>0</v>
      </c>
      <c r="I475" s="21">
        <f t="shared" ref="I475" si="352">SUM(I468:I474)</f>
        <v>0</v>
      </c>
      <c r="J475" s="21">
        <f t="shared" ref="J475" si="353">SUM(J468:J474)</f>
        <v>0</v>
      </c>
      <c r="K475" s="27"/>
      <c r="L475" s="21">
        <f t="shared" ref="L475:L517" si="354">SUM(L468:L474)</f>
        <v>0</v>
      </c>
    </row>
    <row r="476" spans="1:12" ht="15" x14ac:dyDescent="0.25">
      <c r="A476" s="28"/>
      <c r="B476" s="14"/>
      <c r="C476" s="10"/>
      <c r="D476" s="12"/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5">SUM(G476:G478)</f>
        <v>0</v>
      </c>
      <c r="H479" s="21">
        <f t="shared" ref="H479" si="356">SUM(H476:H478)</f>
        <v>0</v>
      </c>
      <c r="I479" s="21">
        <f t="shared" ref="I479" si="357">SUM(I476:I478)</f>
        <v>0</v>
      </c>
      <c r="J479" s="21">
        <f t="shared" ref="J479" si="358">SUM(J476:J478)</f>
        <v>0</v>
      </c>
      <c r="K479" s="27"/>
      <c r="L479" s="21">
        <f t="shared" ref="L479" ca="1" si="359">SUM(L476:L484)</f>
        <v>0</v>
      </c>
    </row>
    <row r="480" spans="1:12" ht="15" x14ac:dyDescent="0.25">
      <c r="A480" s="28"/>
      <c r="B480" s="14"/>
      <c r="C480" s="10"/>
      <c r="D480" s="7"/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/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/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/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/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/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/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0">SUM(G480:G488)</f>
        <v>0</v>
      </c>
      <c r="H489" s="21">
        <f t="shared" ref="H489" si="361">SUM(H480:H488)</f>
        <v>0</v>
      </c>
      <c r="I489" s="21">
        <f t="shared" ref="I489" si="362">SUM(I480:I488)</f>
        <v>0</v>
      </c>
      <c r="J489" s="21">
        <f t="shared" ref="J489" si="363">SUM(J480:J488)</f>
        <v>0</v>
      </c>
      <c r="K489" s="27"/>
      <c r="L489" s="21">
        <f t="shared" ref="L489" ca="1" si="364">SUM(L486:L494)</f>
        <v>0</v>
      </c>
    </row>
    <row r="490" spans="1:12" ht="15" x14ac:dyDescent="0.25">
      <c r="A490" s="28"/>
      <c r="B490" s="14"/>
      <c r="C490" s="10"/>
      <c r="D490" s="12"/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/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5">SUM(G490:G493)</f>
        <v>0</v>
      </c>
      <c r="H494" s="21">
        <f t="shared" ref="H494" si="366">SUM(H490:H493)</f>
        <v>0</v>
      </c>
      <c r="I494" s="21">
        <f t="shared" ref="I494" si="367">SUM(I490:I493)</f>
        <v>0</v>
      </c>
      <c r="J494" s="21">
        <f t="shared" ref="J494" si="368">SUM(J490:J493)</f>
        <v>0</v>
      </c>
      <c r="K494" s="27"/>
      <c r="L494" s="21">
        <f t="shared" ref="L494" ca="1" si="369">SUM(L487:L493)</f>
        <v>0</v>
      </c>
    </row>
    <row r="495" spans="1:12" ht="15" x14ac:dyDescent="0.25">
      <c r="A495" s="28"/>
      <c r="B495" s="14"/>
      <c r="C495" s="10"/>
      <c r="D495" s="7"/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/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/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/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0">SUM(G495:G500)</f>
        <v>0</v>
      </c>
      <c r="H501" s="21">
        <f t="shared" ref="H501" si="371">SUM(H495:H500)</f>
        <v>0</v>
      </c>
      <c r="I501" s="21">
        <f t="shared" ref="I501" si="372">SUM(I495:I500)</f>
        <v>0</v>
      </c>
      <c r="J501" s="21">
        <f t="shared" ref="J501" si="373">SUM(J495:J500)</f>
        <v>0</v>
      </c>
      <c r="K501" s="27"/>
      <c r="L501" s="21">
        <f t="shared" ref="L501" ca="1" si="374">SUM(L495:L503)</f>
        <v>0</v>
      </c>
    </row>
    <row r="502" spans="1:12" ht="15" x14ac:dyDescent="0.25">
      <c r="A502" s="28"/>
      <c r="B502" s="14"/>
      <c r="C502" s="10"/>
      <c r="D502" s="12"/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/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/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/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5">SUM(G502:G507)</f>
        <v>0</v>
      </c>
      <c r="H508" s="21">
        <f t="shared" ref="H508" si="376">SUM(H502:H507)</f>
        <v>0</v>
      </c>
      <c r="I508" s="21">
        <f t="shared" ref="I508" si="377">SUM(I502:I507)</f>
        <v>0</v>
      </c>
      <c r="J508" s="21">
        <f t="shared" ref="J508" si="378">SUM(J502:J507)</f>
        <v>0</v>
      </c>
      <c r="K508" s="27"/>
      <c r="L508" s="21">
        <f t="shared" ref="L508" ca="1" si="379">SUM(L502:L510)</f>
        <v>0</v>
      </c>
    </row>
    <row r="509" spans="1:12" ht="15.75" customHeight="1" thickBot="1" x14ac:dyDescent="0.25">
      <c r="A509" s="31">
        <f>A468</f>
        <v>0</v>
      </c>
      <c r="B509" s="32">
        <f>B468</f>
        <v>0</v>
      </c>
      <c r="C509" s="62" t="s">
        <v>4</v>
      </c>
      <c r="D509" s="67"/>
      <c r="E509" s="33"/>
      <c r="F509" s="34">
        <f>F475+F479+F489+F494+F501+F508</f>
        <v>0</v>
      </c>
      <c r="G509" s="34">
        <f t="shared" ref="G509" si="380">G475+G479+G489+G494+G501+G508</f>
        <v>0</v>
      </c>
      <c r="H509" s="34">
        <f t="shared" ref="H509" si="381">H475+H479+H489+H494+H501+H508</f>
        <v>0</v>
      </c>
      <c r="I509" s="34">
        <f t="shared" ref="I509" si="382">I475+I479+I489+I494+I501+I508</f>
        <v>0</v>
      </c>
      <c r="J509" s="34">
        <f t="shared" ref="J509" si="383">J475+J479+J489+J494+J501+J508</f>
        <v>0</v>
      </c>
      <c r="K509" s="35"/>
      <c r="L509" s="34">
        <f t="shared" ref="L509" ca="1" si="384">L475+L479+L489+L494+L501+L508</f>
        <v>0</v>
      </c>
    </row>
    <row r="510" spans="1:12" ht="15" x14ac:dyDescent="0.25">
      <c r="A510" s="22"/>
      <c r="B510" s="23"/>
      <c r="C510" s="24"/>
      <c r="D510" s="5"/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/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/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5">SUM(G510:G516)</f>
        <v>0</v>
      </c>
      <c r="H517" s="21">
        <f t="shared" ref="H517" si="386">SUM(H510:H516)</f>
        <v>0</v>
      </c>
      <c r="I517" s="21">
        <f t="shared" ref="I517" si="387">SUM(I510:I516)</f>
        <v>0</v>
      </c>
      <c r="J517" s="21">
        <f t="shared" ref="J517" si="388">SUM(J510:J516)</f>
        <v>0</v>
      </c>
      <c r="K517" s="27"/>
      <c r="L517" s="21">
        <f t="shared" si="354"/>
        <v>0</v>
      </c>
    </row>
    <row r="518" spans="1:12" ht="15" x14ac:dyDescent="0.25">
      <c r="A518" s="28"/>
      <c r="B518" s="14"/>
      <c r="C518" s="10"/>
      <c r="D518" s="12"/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89">SUM(G518:G520)</f>
        <v>0</v>
      </c>
      <c r="H521" s="21">
        <f t="shared" ref="H521" si="390">SUM(H518:H520)</f>
        <v>0</v>
      </c>
      <c r="I521" s="21">
        <f t="shared" ref="I521" si="391">SUM(I518:I520)</f>
        <v>0</v>
      </c>
      <c r="J521" s="21">
        <f t="shared" ref="J521" si="392">SUM(J518:J520)</f>
        <v>0</v>
      </c>
      <c r="K521" s="27"/>
      <c r="L521" s="21">
        <f t="shared" ref="L521" ca="1" si="393">SUM(L518:L526)</f>
        <v>0</v>
      </c>
    </row>
    <row r="522" spans="1:12" ht="15" x14ac:dyDescent="0.25">
      <c r="A522" s="28"/>
      <c r="B522" s="14"/>
      <c r="C522" s="10"/>
      <c r="D522" s="7"/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/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/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/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/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/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/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4">SUM(G522:G530)</f>
        <v>0</v>
      </c>
      <c r="H531" s="21">
        <f t="shared" ref="H531" si="395">SUM(H522:H530)</f>
        <v>0</v>
      </c>
      <c r="I531" s="21">
        <f t="shared" ref="I531" si="396">SUM(I522:I530)</f>
        <v>0</v>
      </c>
      <c r="J531" s="21">
        <f t="shared" ref="J531" si="397">SUM(J522:J530)</f>
        <v>0</v>
      </c>
      <c r="K531" s="27"/>
      <c r="L531" s="21">
        <f t="shared" ref="L531" ca="1" si="398">SUM(L528:L536)</f>
        <v>0</v>
      </c>
    </row>
    <row r="532" spans="1:12" ht="15" x14ac:dyDescent="0.25">
      <c r="A532" s="28"/>
      <c r="B532" s="14"/>
      <c r="C532" s="10"/>
      <c r="D532" s="12"/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/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99">SUM(G532:G535)</f>
        <v>0</v>
      </c>
      <c r="H536" s="21">
        <f t="shared" ref="H536" si="400">SUM(H532:H535)</f>
        <v>0</v>
      </c>
      <c r="I536" s="21">
        <f t="shared" ref="I536" si="401">SUM(I532:I535)</f>
        <v>0</v>
      </c>
      <c r="J536" s="21">
        <f t="shared" ref="J536" si="402">SUM(J532:J535)</f>
        <v>0</v>
      </c>
      <c r="K536" s="27"/>
      <c r="L536" s="21">
        <f t="shared" ref="L536" ca="1" si="403">SUM(L529:L535)</f>
        <v>0</v>
      </c>
    </row>
    <row r="537" spans="1:12" ht="15" x14ac:dyDescent="0.25">
      <c r="A537" s="28"/>
      <c r="B537" s="14"/>
      <c r="C537" s="10"/>
      <c r="D537" s="7"/>
      <c r="E537" s="50"/>
      <c r="F537" s="51"/>
      <c r="G537" s="51"/>
      <c r="H537" s="51"/>
      <c r="I537" s="51"/>
      <c r="J537" s="51"/>
      <c r="K537" s="52"/>
      <c r="L537" s="51"/>
    </row>
    <row r="538" spans="1:12" ht="0.75" customHeight="1" x14ac:dyDescent="0.25">
      <c r="A538" s="25"/>
      <c r="B538" s="16"/>
      <c r="C538" s="11"/>
      <c r="D538" s="7"/>
      <c r="E538" s="50"/>
      <c r="F538" s="51"/>
      <c r="G538" s="51"/>
      <c r="H538" s="51"/>
      <c r="I538" s="51"/>
      <c r="J538" s="51"/>
      <c r="K538" s="52"/>
      <c r="L538" s="51"/>
    </row>
    <row r="539" spans="1:12" ht="15" hidden="1" x14ac:dyDescent="0.25">
      <c r="A539" s="25"/>
      <c r="B539" s="16"/>
      <c r="C539" s="11"/>
      <c r="D539" s="7"/>
      <c r="E539" s="50"/>
      <c r="F539" s="51"/>
      <c r="G539" s="51"/>
      <c r="H539" s="51"/>
      <c r="I539" s="51"/>
      <c r="J539" s="51"/>
      <c r="K539" s="52"/>
      <c r="L539" s="51"/>
    </row>
    <row r="540" spans="1:12" ht="15" hidden="1" x14ac:dyDescent="0.25">
      <c r="A540" s="25"/>
      <c r="B540" s="16"/>
      <c r="C540" s="11"/>
      <c r="D540" s="7"/>
      <c r="E540" s="50"/>
      <c r="F540" s="51"/>
      <c r="G540" s="51"/>
      <c r="H540" s="51"/>
      <c r="I540" s="51"/>
      <c r="J540" s="51"/>
      <c r="K540" s="52"/>
      <c r="L540" s="51"/>
    </row>
    <row r="541" spans="1:12" ht="15" hidden="1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hidden="1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hidden="1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4">SUM(G537:G542)</f>
        <v>0</v>
      </c>
      <c r="H543" s="21">
        <f t="shared" ref="H543" si="405">SUM(H537:H542)</f>
        <v>0</v>
      </c>
      <c r="I543" s="21">
        <f t="shared" ref="I543" si="406">SUM(I537:I542)</f>
        <v>0</v>
      </c>
      <c r="J543" s="21">
        <f t="shared" ref="J543" si="407">SUM(J537:J542)</f>
        <v>0</v>
      </c>
      <c r="K543" s="27"/>
      <c r="L543" s="21">
        <f t="shared" ref="L543" ca="1" si="408">SUM(L537:L545)</f>
        <v>0</v>
      </c>
    </row>
    <row r="544" spans="1:12" ht="15" hidden="1" x14ac:dyDescent="0.25">
      <c r="A544" s="28"/>
      <c r="B544" s="14"/>
      <c r="C544" s="10"/>
      <c r="D544" s="12"/>
      <c r="E544" s="50"/>
      <c r="F544" s="51"/>
      <c r="G544" s="51"/>
      <c r="H544" s="51"/>
      <c r="I544" s="51"/>
      <c r="J544" s="51"/>
      <c r="K544" s="52"/>
      <c r="L544" s="51"/>
    </row>
    <row r="545" spans="1:12" ht="15" hidden="1" x14ac:dyDescent="0.25">
      <c r="A545" s="25"/>
      <c r="B545" s="16"/>
      <c r="C545" s="11"/>
      <c r="D545" s="12"/>
      <c r="E545" s="50"/>
      <c r="F545" s="51"/>
      <c r="G545" s="51"/>
      <c r="H545" s="51"/>
      <c r="I545" s="51"/>
      <c r="J545" s="51"/>
      <c r="K545" s="52"/>
      <c r="L545" s="51"/>
    </row>
    <row r="546" spans="1:12" ht="13.5" hidden="1" customHeight="1" x14ac:dyDescent="0.25">
      <c r="A546" s="25"/>
      <c r="B546" s="16"/>
      <c r="C546" s="11"/>
      <c r="D546" s="12"/>
      <c r="E546" s="50"/>
      <c r="F546" s="51"/>
      <c r="G546" s="51"/>
      <c r="H546" s="51"/>
      <c r="I546" s="51"/>
      <c r="J546" s="51"/>
      <c r="K546" s="52"/>
      <c r="L546" s="51"/>
    </row>
    <row r="547" spans="1:12" ht="15" hidden="1" x14ac:dyDescent="0.25">
      <c r="A547" s="25"/>
      <c r="B547" s="16"/>
      <c r="C547" s="11"/>
      <c r="D547" s="12"/>
      <c r="E547" s="50"/>
      <c r="F547" s="51"/>
      <c r="G547" s="51"/>
      <c r="H547" s="51"/>
      <c r="I547" s="51"/>
      <c r="J547" s="51"/>
      <c r="K547" s="52"/>
      <c r="L547" s="51"/>
    </row>
    <row r="548" spans="1:12" ht="15" hidden="1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hidden="1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hidden="1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09">SUM(G544:G549)</f>
        <v>0</v>
      </c>
      <c r="H550" s="21">
        <f t="shared" ref="H550" si="410">SUM(H544:H549)</f>
        <v>0</v>
      </c>
      <c r="I550" s="21">
        <f t="shared" ref="I550" si="411">SUM(I544:I549)</f>
        <v>0</v>
      </c>
      <c r="J550" s="21">
        <f t="shared" ref="J550" si="412">SUM(J544:J549)</f>
        <v>0</v>
      </c>
      <c r="K550" s="27"/>
      <c r="L550" s="21">
        <f t="shared" ref="L550" ca="1" si="413">SUM(L544:L552)</f>
        <v>0</v>
      </c>
    </row>
    <row r="551" spans="1:12" ht="15.75" hidden="1" customHeight="1" thickBot="1" x14ac:dyDescent="0.25">
      <c r="A551" s="31">
        <f>A510</f>
        <v>0</v>
      </c>
      <c r="B551" s="32">
        <f>B510</f>
        <v>0</v>
      </c>
      <c r="C551" s="62" t="s">
        <v>4</v>
      </c>
      <c r="D551" s="67"/>
      <c r="E551" s="33"/>
      <c r="F551" s="34">
        <f>F517+F521+F531+F536+F543+F550</f>
        <v>0</v>
      </c>
      <c r="G551" s="34">
        <f t="shared" ref="G551" si="414">G517+G521+G531+G536+G543+G550</f>
        <v>0</v>
      </c>
      <c r="H551" s="34">
        <f t="shared" ref="H551" si="415">H517+H521+H531+H536+H543+H550</f>
        <v>0</v>
      </c>
      <c r="I551" s="34">
        <f t="shared" ref="I551" si="416">I517+I521+I531+I536+I543+I550</f>
        <v>0</v>
      </c>
      <c r="J551" s="34">
        <f t="shared" ref="J551" si="417">J517+J521+J531+J536+J543+J550</f>
        <v>0</v>
      </c>
      <c r="K551" s="35"/>
      <c r="L551" s="34">
        <f t="shared" ref="L551" ca="1" si="418">L517+L521+L531+L536+L543+L550</f>
        <v>0</v>
      </c>
    </row>
    <row r="552" spans="1:12" ht="15" hidden="1" x14ac:dyDescent="0.25">
      <c r="A552" s="22"/>
      <c r="B552" s="23"/>
      <c r="C552" s="24"/>
      <c r="D552" s="5"/>
      <c r="E552" s="47"/>
      <c r="F552" s="48"/>
      <c r="G552" s="48"/>
      <c r="H552" s="48"/>
      <c r="I552" s="48"/>
      <c r="J552" s="48"/>
      <c r="K552" s="49"/>
      <c r="L552" s="48"/>
    </row>
    <row r="553" spans="1:12" ht="15" hidden="1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hidden="1" x14ac:dyDescent="0.25">
      <c r="A554" s="25"/>
      <c r="B554" s="16"/>
      <c r="C554" s="11"/>
      <c r="D554" s="7"/>
      <c r="E554" s="50"/>
      <c r="F554" s="51"/>
      <c r="G554" s="51"/>
      <c r="H554" s="51"/>
      <c r="I554" s="51"/>
      <c r="J554" s="51"/>
      <c r="K554" s="52"/>
      <c r="L554" s="51"/>
    </row>
    <row r="555" spans="1:12" ht="9" hidden="1" customHeight="1" x14ac:dyDescent="0.25">
      <c r="A555" s="25"/>
      <c r="B555" s="16"/>
      <c r="C555" s="11"/>
      <c r="D555" s="7"/>
      <c r="E555" s="50"/>
      <c r="F555" s="51"/>
      <c r="G555" s="51"/>
      <c r="H555" s="51"/>
      <c r="I555" s="51"/>
      <c r="J555" s="51"/>
      <c r="K555" s="52"/>
      <c r="L555" s="51"/>
    </row>
    <row r="556" spans="1:12" ht="15" hidden="1" x14ac:dyDescent="0.25">
      <c r="A556" s="25"/>
      <c r="B556" s="16"/>
      <c r="C556" s="11"/>
      <c r="D556" s="7"/>
      <c r="E556" s="50"/>
      <c r="F556" s="51"/>
      <c r="G556" s="51"/>
      <c r="H556" s="51"/>
      <c r="I556" s="51"/>
      <c r="J556" s="51"/>
      <c r="K556" s="52"/>
      <c r="L556" s="51"/>
    </row>
    <row r="557" spans="1:12" ht="15" hidden="1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hidden="1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hidden="1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19">SUM(G552:G558)</f>
        <v>0</v>
      </c>
      <c r="H559" s="21">
        <f t="shared" ref="H559" si="420">SUM(H552:H558)</f>
        <v>0</v>
      </c>
      <c r="I559" s="21">
        <f t="shared" ref="I559" si="421">SUM(I552:I558)</f>
        <v>0</v>
      </c>
      <c r="J559" s="21">
        <f t="shared" ref="J559" si="422">SUM(J552:J558)</f>
        <v>0</v>
      </c>
      <c r="K559" s="27"/>
      <c r="L559" s="21">
        <f t="shared" ref="L559" si="423">SUM(L552:L558)</f>
        <v>0</v>
      </c>
    </row>
    <row r="560" spans="1:12" ht="15" hidden="1" x14ac:dyDescent="0.25">
      <c r="A560" s="28"/>
      <c r="B560" s="14"/>
      <c r="C560" s="10"/>
      <c r="D560" s="12"/>
      <c r="E560" s="50"/>
      <c r="F560" s="51"/>
      <c r="G560" s="51"/>
      <c r="H560" s="51"/>
      <c r="I560" s="51"/>
      <c r="J560" s="51"/>
      <c r="K560" s="52"/>
      <c r="L560" s="51"/>
    </row>
    <row r="561" spans="1:12" ht="15" hidden="1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hidden="1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hidden="1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4">SUM(G560:G562)</f>
        <v>0</v>
      </c>
      <c r="H563" s="21">
        <f t="shared" ref="H563" si="425">SUM(H560:H562)</f>
        <v>0</v>
      </c>
      <c r="I563" s="21">
        <f t="shared" ref="I563" si="426">SUM(I560:I562)</f>
        <v>0</v>
      </c>
      <c r="J563" s="21">
        <f t="shared" ref="J563" si="427">SUM(J560:J562)</f>
        <v>0</v>
      </c>
      <c r="K563" s="27"/>
      <c r="L563" s="21">
        <f t="shared" ref="L563" ca="1" si="428">SUM(L560:L568)</f>
        <v>0</v>
      </c>
    </row>
    <row r="564" spans="1:12" ht="15" hidden="1" x14ac:dyDescent="0.25">
      <c r="A564" s="28"/>
      <c r="B564" s="14"/>
      <c r="C564" s="10"/>
      <c r="D564" s="7"/>
      <c r="E564" s="50"/>
      <c r="F564" s="51"/>
      <c r="G564" s="51"/>
      <c r="H564" s="51"/>
      <c r="I564" s="51"/>
      <c r="J564" s="51"/>
      <c r="K564" s="52"/>
      <c r="L564" s="51"/>
    </row>
    <row r="565" spans="1:12" ht="18.75" customHeight="1" x14ac:dyDescent="0.25">
      <c r="A565" s="25"/>
      <c r="B565" s="16"/>
      <c r="C565" s="11"/>
      <c r="D565" s="7"/>
      <c r="E565" s="50"/>
      <c r="F565" s="51"/>
      <c r="G565" s="51"/>
      <c r="H565" s="51"/>
      <c r="I565" s="51"/>
      <c r="J565" s="51"/>
      <c r="K565" s="52"/>
      <c r="L565" s="51"/>
    </row>
    <row r="566" spans="1:12" ht="15" hidden="1" x14ac:dyDescent="0.25">
      <c r="A566" s="25"/>
      <c r="B566" s="16"/>
      <c r="C566" s="11"/>
      <c r="D566" s="7"/>
      <c r="E566" s="50"/>
      <c r="F566" s="51"/>
      <c r="G566" s="51"/>
      <c r="H566" s="51"/>
      <c r="I566" s="51"/>
      <c r="J566" s="51"/>
      <c r="K566" s="52"/>
      <c r="L566" s="51"/>
    </row>
    <row r="567" spans="1:12" ht="15" hidden="1" x14ac:dyDescent="0.25">
      <c r="A567" s="25"/>
      <c r="B567" s="16"/>
      <c r="C567" s="11"/>
      <c r="D567" s="7"/>
      <c r="E567" s="50"/>
      <c r="F567" s="51"/>
      <c r="G567" s="51"/>
      <c r="H567" s="51"/>
      <c r="I567" s="51"/>
      <c r="J567" s="51"/>
      <c r="K567" s="52"/>
      <c r="L567" s="51"/>
    </row>
    <row r="568" spans="1:12" ht="15" hidden="1" x14ac:dyDescent="0.25">
      <c r="A568" s="25"/>
      <c r="B568" s="16"/>
      <c r="C568" s="11"/>
      <c r="D568" s="7"/>
      <c r="E568" s="50"/>
      <c r="F568" s="51"/>
      <c r="G568" s="51"/>
      <c r="H568" s="51"/>
      <c r="I568" s="51"/>
      <c r="J568" s="51"/>
      <c r="K568" s="52"/>
      <c r="L568" s="51"/>
    </row>
    <row r="569" spans="1:12" ht="15" hidden="1" x14ac:dyDescent="0.25">
      <c r="A569" s="25"/>
      <c r="B569" s="16"/>
      <c r="C569" s="11"/>
      <c r="D569" s="7"/>
      <c r="E569" s="50"/>
      <c r="F569" s="51"/>
      <c r="G569" s="51"/>
      <c r="H569" s="51"/>
      <c r="I569" s="51"/>
      <c r="J569" s="51"/>
      <c r="K569" s="52"/>
      <c r="L569" s="51"/>
    </row>
    <row r="570" spans="1:12" ht="15" hidden="1" x14ac:dyDescent="0.25">
      <c r="A570" s="25"/>
      <c r="B570" s="16"/>
      <c r="C570" s="11"/>
      <c r="D570" s="7"/>
      <c r="E570" s="50"/>
      <c r="F570" s="51"/>
      <c r="G570" s="51"/>
      <c r="H570" s="51"/>
      <c r="I570" s="51"/>
      <c r="J570" s="51"/>
      <c r="K570" s="52"/>
      <c r="L570" s="51"/>
    </row>
    <row r="571" spans="1:12" ht="15" hidden="1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hidden="1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3.5" hidden="1" customHeight="1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29">SUM(G564:G572)</f>
        <v>0</v>
      </c>
      <c r="H573" s="21">
        <f t="shared" ref="H573" si="430">SUM(H564:H572)</f>
        <v>0</v>
      </c>
      <c r="I573" s="21">
        <f t="shared" ref="I573" si="431">SUM(I564:I572)</f>
        <v>0</v>
      </c>
      <c r="J573" s="21">
        <f t="shared" ref="J573" si="432">SUM(J564:J572)</f>
        <v>0</v>
      </c>
      <c r="K573" s="27"/>
      <c r="L573" s="21">
        <f t="shared" ref="L573" ca="1" si="433">SUM(L570:L578)</f>
        <v>0</v>
      </c>
    </row>
    <row r="574" spans="1:12" ht="15" hidden="1" x14ac:dyDescent="0.25">
      <c r="A574" s="28"/>
      <c r="B574" s="14"/>
      <c r="C574" s="10"/>
      <c r="D574" s="12"/>
      <c r="E574" s="50"/>
      <c r="F574" s="51"/>
      <c r="G574" s="51"/>
      <c r="H574" s="51"/>
      <c r="I574" s="51"/>
      <c r="J574" s="51"/>
      <c r="K574" s="52"/>
      <c r="L574" s="51"/>
    </row>
    <row r="575" spans="1:12" ht="15" hidden="1" x14ac:dyDescent="0.25">
      <c r="A575" s="25"/>
      <c r="B575" s="16"/>
      <c r="C575" s="11"/>
      <c r="D575" s="12"/>
      <c r="E575" s="50"/>
      <c r="F575" s="51"/>
      <c r="G575" s="51"/>
      <c r="H575" s="51"/>
      <c r="I575" s="51"/>
      <c r="J575" s="51"/>
      <c r="K575" s="52"/>
      <c r="L575" s="51"/>
    </row>
    <row r="576" spans="1:12" ht="15" hidden="1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hidden="1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hidden="1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4">SUM(G574:G577)</f>
        <v>0</v>
      </c>
      <c r="H578" s="21">
        <f t="shared" ref="H578" si="435">SUM(H574:H577)</f>
        <v>0</v>
      </c>
      <c r="I578" s="21">
        <f t="shared" ref="I578" si="436">SUM(I574:I577)</f>
        <v>0</v>
      </c>
      <c r="J578" s="21">
        <f t="shared" ref="J578" si="437">SUM(J574:J577)</f>
        <v>0</v>
      </c>
      <c r="K578" s="27"/>
      <c r="L578" s="21">
        <f t="shared" ref="L578" ca="1" si="438">SUM(L571:L577)</f>
        <v>0</v>
      </c>
    </row>
    <row r="579" spans="1:12" ht="15" hidden="1" x14ac:dyDescent="0.25">
      <c r="A579" s="28"/>
      <c r="B579" s="14"/>
      <c r="C579" s="10"/>
      <c r="D579" s="7"/>
      <c r="E579" s="50"/>
      <c r="F579" s="51"/>
      <c r="G579" s="51"/>
      <c r="H579" s="51"/>
      <c r="I579" s="51"/>
      <c r="J579" s="51"/>
      <c r="K579" s="52"/>
      <c r="L579" s="51"/>
    </row>
    <row r="580" spans="1:12" ht="15" hidden="1" x14ac:dyDescent="0.25">
      <c r="A580" s="25"/>
      <c r="B580" s="16"/>
      <c r="C580" s="11"/>
      <c r="D580" s="7"/>
      <c r="E580" s="50"/>
      <c r="F580" s="51"/>
      <c r="G580" s="51"/>
      <c r="H580" s="51"/>
      <c r="I580" s="51"/>
      <c r="J580" s="51"/>
      <c r="K580" s="52"/>
      <c r="L580" s="51"/>
    </row>
    <row r="581" spans="1:12" ht="15" hidden="1" x14ac:dyDescent="0.25">
      <c r="A581" s="25"/>
      <c r="B581" s="16"/>
      <c r="C581" s="11"/>
      <c r="D581" s="7"/>
      <c r="E581" s="50"/>
      <c r="F581" s="51"/>
      <c r="G581" s="51"/>
      <c r="H581" s="51"/>
      <c r="I581" s="51"/>
      <c r="J581" s="51"/>
      <c r="K581" s="52"/>
      <c r="L581" s="51"/>
    </row>
    <row r="582" spans="1:12" ht="15" hidden="1" x14ac:dyDescent="0.25">
      <c r="A582" s="25"/>
      <c r="B582" s="16"/>
      <c r="C582" s="11"/>
      <c r="D582" s="7"/>
      <c r="E582" s="50"/>
      <c r="F582" s="51"/>
      <c r="G582" s="51"/>
      <c r="H582" s="51"/>
      <c r="I582" s="51"/>
      <c r="J582" s="51"/>
      <c r="K582" s="52"/>
      <c r="L582" s="51"/>
    </row>
    <row r="583" spans="1:12" ht="15" hidden="1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hidden="1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2.25" hidden="1" customHeight="1" x14ac:dyDescent="0.25">
      <c r="A585" s="26"/>
      <c r="B585" s="18"/>
      <c r="C585" s="8"/>
      <c r="D585" s="19"/>
      <c r="E585" s="9"/>
      <c r="F585" s="21">
        <f>SUM(F579:F584)</f>
        <v>0</v>
      </c>
      <c r="G585" s="21">
        <f t="shared" ref="G585" si="439">SUM(G579:G584)</f>
        <v>0</v>
      </c>
      <c r="H585" s="21">
        <f t="shared" ref="H585" si="440">SUM(H579:H584)</f>
        <v>0</v>
      </c>
      <c r="I585" s="21">
        <f t="shared" ref="I585" si="441">SUM(I579:I584)</f>
        <v>0</v>
      </c>
      <c r="J585" s="21">
        <f t="shared" ref="J585" si="442">SUM(J579:J584)</f>
        <v>0</v>
      </c>
      <c r="K585" s="27"/>
      <c r="L585" s="21">
        <f ca="1">SUM(L579:L587)</f>
        <v>0</v>
      </c>
    </row>
    <row r="586" spans="1:12" ht="15" hidden="1" x14ac:dyDescent="0.25">
      <c r="A586" s="28"/>
      <c r="B586" s="14"/>
      <c r="C586" s="10"/>
      <c r="D586" s="12"/>
      <c r="E586" s="50"/>
      <c r="F586" s="51"/>
      <c r="G586" s="51"/>
      <c r="H586" s="51"/>
      <c r="I586" s="51"/>
      <c r="J586" s="51"/>
      <c r="K586" s="52"/>
      <c r="L586" s="51"/>
    </row>
    <row r="587" spans="1:12" ht="15" hidden="1" x14ac:dyDescent="0.25">
      <c r="A587" s="25"/>
      <c r="B587" s="16"/>
      <c r="C587" s="11"/>
      <c r="D587" s="12"/>
      <c r="E587" s="50"/>
      <c r="F587" s="51"/>
      <c r="G587" s="51"/>
      <c r="H587" s="51"/>
      <c r="I587" s="51"/>
      <c r="J587" s="51"/>
      <c r="K587" s="52"/>
      <c r="L587" s="51"/>
    </row>
    <row r="588" spans="1:12" ht="15" hidden="1" x14ac:dyDescent="0.25">
      <c r="A588" s="25"/>
      <c r="B588" s="16"/>
      <c r="C588" s="11"/>
      <c r="D588" s="12"/>
      <c r="E588" s="50"/>
      <c r="F588" s="51"/>
      <c r="G588" s="51"/>
      <c r="H588" s="51"/>
      <c r="I588" s="51"/>
      <c r="J588" s="51"/>
      <c r="K588" s="52"/>
      <c r="L588" s="51"/>
    </row>
    <row r="589" spans="1:12" ht="13.5" customHeight="1" x14ac:dyDescent="0.25">
      <c r="A589" s="25"/>
      <c r="B589" s="16"/>
      <c r="C589" s="11"/>
      <c r="D589" s="12"/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6"/>
      <c r="B590" s="18"/>
      <c r="C590" s="8"/>
      <c r="D590" s="20" t="s">
        <v>39</v>
      </c>
      <c r="E590" s="9"/>
      <c r="F590" s="21">
        <f>SUM(F586:F589)</f>
        <v>0</v>
      </c>
      <c r="G590" s="21">
        <f>SUM(G586:G589)</f>
        <v>0</v>
      </c>
      <c r="H590" s="21">
        <f>SUM(H586:H589)</f>
        <v>0</v>
      </c>
      <c r="I590" s="21">
        <f>SUM(I586:I589)</f>
        <v>0</v>
      </c>
      <c r="J590" s="21">
        <f>SUM(J586:J589)</f>
        <v>0</v>
      </c>
      <c r="K590" s="27"/>
      <c r="L590" s="21">
        <f ca="1">SUM(L586:L592)</f>
        <v>0</v>
      </c>
    </row>
    <row r="591" spans="1:12" ht="13.5" thickBot="1" x14ac:dyDescent="0.25">
      <c r="A591" s="37"/>
      <c r="B591" s="38"/>
      <c r="C591" s="62" t="s">
        <v>4</v>
      </c>
      <c r="D591" s="67"/>
      <c r="E591" s="39"/>
      <c r="F591" s="40">
        <f>F559+F563+F573+F578+F585+F590</f>
        <v>0</v>
      </c>
      <c r="G591" s="40">
        <f>G559+G563+G573+G578+G585+G590</f>
        <v>0</v>
      </c>
      <c r="H591" s="40">
        <f>H559+H563+H573+H578+H585+H590</f>
        <v>0</v>
      </c>
      <c r="I591" s="40">
        <f>I559+I563+I573+I578+I585+I590</f>
        <v>0</v>
      </c>
      <c r="J591" s="40">
        <f>J559+J563+J573+J578+J585+J590</f>
        <v>0</v>
      </c>
      <c r="K591" s="41"/>
      <c r="L591" s="34">
        <f ca="1">L559+L563+L573+L578+L585+L590</f>
        <v>0</v>
      </c>
    </row>
    <row r="592" spans="1:12" ht="13.5" thickBot="1" x14ac:dyDescent="0.25">
      <c r="A592" s="29"/>
      <c r="B592" s="30"/>
      <c r="C592" s="68" t="s">
        <v>5</v>
      </c>
      <c r="D592" s="68"/>
      <c r="E592" s="68"/>
      <c r="F592" s="42">
        <f>(F47+F89+F131+F173+F215+F257+F299+F341+F383+F425+F467+F509+F551+F591)/(IF(F47=0,0,1)+IF(F89=0,0,1)+IF(F131=0,0,1)+IF(F173=0,0,1)+IF(F215=0,0,1)+IF(F257=0,0,1)+IF(F299=0,0,1)+IF(F341=0,0,1)+IF(F383=0,0,1)+IF(F425=0,0,1)+IF(F467=0,0,1)+IF(F509=0,0,1)+IF(F551=0,0,1)+IF(F591=0,0,1))</f>
        <v>1559.9</v>
      </c>
      <c r="G592" s="42">
        <f>(G47+G89+G131+G173+G215+G257+G299+G341+G383+G425+G467+G509+G551+G591)/(IF(G47=0,0,1)+IF(G89=0,0,1)+IF(G131=0,0,1)+IF(G173=0,0,1)+IF(G215=0,0,1)+IF(G257=0,0,1)+IF(G299=0,0,1)+IF(G341=0,0,1)+IF(G383=0,0,1)+IF(G425=0,0,1)+IF(G467=0,0,1)+IF(G509=0,0,1)+IF(G551=0,0,1)+IF(G591=0,0,1))</f>
        <v>48.665999999999997</v>
      </c>
      <c r="H592" s="42">
        <f>(H47+H89+H131+H173+H215+H257+H299+H341+H383+H425+H467+H509+H551+H591)/(IF(H47=0,0,1)+IF(H89=0,0,1)+IF(H131=0,0,1)+IF(H173=0,0,1)+IF(H215=0,0,1)+IF(H257=0,0,1)+IF(H299=0,0,1)+IF(H341=0,0,1)+IF(H383=0,0,1)+IF(H425=0,0,1)+IF(H467=0,0,1)+IF(H509=0,0,1)+IF(H551=0,0,1)+IF(H591=0,0,1))</f>
        <v>51.817000000000007</v>
      </c>
      <c r="I592" s="42">
        <f>(I47+I89+I131+I173+I215+I257+I299+I341+I383+I425+I467+I509+I551+I591)/(IF(I47=0,0,1)+IF(I89=0,0,1)+IF(I131=0,0,1)+IF(I173=0,0,1)+IF(I215=0,0,1)+IF(I257=0,0,1)+IF(I299=0,0,1)+IF(I341=0,0,1)+IF(I383=0,0,1)+IF(I425=0,0,1)+IF(I467=0,0,1)+IF(I509=0,0,1)+IF(I551=0,0,1)+IF(I591=0,0,1))</f>
        <v>191.059</v>
      </c>
      <c r="J592" s="42">
        <f>(J47+J89+J131+J173+J215+J257+J299+J341+J383+J425+J467+J509+J551+J591)/(IF(J47=0,0,1)+IF(J89=0,0,1)+IF(J131=0,0,1)+IF(J173=0,0,1)+IF(J215=0,0,1)+IF(J257=0,0,1)+IF(J299=0,0,1)+IF(J341=0,0,1)+IF(J383=0,0,1)+IF(J425=0,0,1)+IF(J467=0,0,1)+IF(J509=0,0,1)+IF(J551=0,0,1)+IF(J591=0,0,1))</f>
        <v>1406.9060000000002</v>
      </c>
      <c r="K592" s="42"/>
      <c r="L592" s="42" t="e">
        <f ca="1">(L47+L89+L131+L173+L215+L257+L299+L341+L383+L425+L467+L509+L551+L591)/(IF(L47=0,0,1)+IF(L89=0,0,1)+IF(L131=0,0,1)+IF(L173=0,0,1)+IF(L215=0,0,1)+IF(L257=0,0,1)+IF(L299=0,0,1)+IF(L341=0,0,1)+IF(L383=0,0,1)+IF(L425=0,0,1)+IF(L467=0,0,1)+IF(L509=0,0,1)+IF(L551=0,0,1)+IF(L591=0,0,1))</f>
        <v>#DIV/0!</v>
      </c>
    </row>
  </sheetData>
  <mergeCells count="18">
    <mergeCell ref="C591:D591"/>
    <mergeCell ref="C592:E592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Артиева</cp:lastModifiedBy>
  <dcterms:created xsi:type="dcterms:W3CDTF">2022-05-16T14:23:56Z</dcterms:created>
  <dcterms:modified xsi:type="dcterms:W3CDTF">2023-12-03T11:46:47Z</dcterms:modified>
</cp:coreProperties>
</file>